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Salomon\Google Drive (cecopproyectosespeciales@gmail.com)\2021\1.EXPEDIENTE DE LICITACION\EXPEDIENTES\LICITACIONES Y CONTRATOS\LSO-926059937-007-2021\"/>
    </mc:Choice>
  </mc:AlternateContent>
  <bookViews>
    <workbookView xWindow="-120" yWindow="-120" windowWidth="29040" windowHeight="15990"/>
  </bookViews>
  <sheets>
    <sheet name="CATALOGO DE CONCEPTOS" sheetId="39" r:id="rId1"/>
    <sheet name="PPTO" sheetId="19" state="hidden" r:id="rId2"/>
  </sheets>
  <definedNames>
    <definedName name="_xlnm._FilterDatabase" localSheetId="0" hidden="1">'CATALOGO DE CONCEPTOS'!$A$7:$G$7</definedName>
    <definedName name="_xlnm.Print_Area" localSheetId="0">'CATALOGO DE CONCEPTOS'!$A$1:$G$82</definedName>
    <definedName name="_xlnm.Print_Area" localSheetId="1">PPTO!$A$1:$G$52</definedName>
    <definedName name="RETIRO" localSheetId="0">#REF!</definedName>
    <definedName name="RETIRO">#REF!</definedName>
    <definedName name="_xlnm.Print_Titles" localSheetId="0">'CATALOGO DE CONCEPTOS'!$1:$7</definedName>
    <definedName name="_xlnm.Print_Titles" localSheetId="1">PPTO!$1:$7</definedName>
  </definedNames>
  <calcPr calcId="152511" fullPrecision="0"/>
</workbook>
</file>

<file path=xl/calcChain.xml><?xml version="1.0" encoding="utf-8"?>
<calcChain xmlns="http://schemas.openxmlformats.org/spreadsheetml/2006/main">
  <c r="G72" i="39" l="1"/>
  <c r="G73" i="39" s="1"/>
  <c r="G74" i="39" s="1"/>
  <c r="D70" i="39" l="1"/>
  <c r="D54" i="39"/>
  <c r="D56" i="39" s="1"/>
  <c r="D39" i="39"/>
  <c r="D29" i="39"/>
  <c r="D13" i="39"/>
  <c r="G77" i="39" l="1"/>
  <c r="F29" i="19" l="1"/>
  <c r="G29" i="19" s="1"/>
  <c r="F36" i="19"/>
  <c r="G36" i="19" s="1"/>
  <c r="F25" i="19"/>
  <c r="G25" i="19" s="1"/>
  <c r="F26" i="19"/>
  <c r="G26" i="19" s="1"/>
  <c r="B9" i="19"/>
  <c r="F33" i="19" l="1"/>
  <c r="G33" i="19" s="1"/>
  <c r="F38" i="19"/>
  <c r="G38" i="19" s="1"/>
  <c r="C13" i="19"/>
  <c r="C12" i="19"/>
  <c r="C35" i="19"/>
  <c r="E18" i="19"/>
  <c r="B33" i="19"/>
  <c r="E11" i="19"/>
  <c r="E23" i="19"/>
  <c r="B38" i="19"/>
  <c r="B23" i="19"/>
  <c r="E22" i="19"/>
  <c r="C22" i="19"/>
  <c r="F28" i="19"/>
  <c r="G28" i="19" s="1"/>
  <c r="C20" i="19"/>
  <c r="F10" i="19"/>
  <c r="G10" i="19" s="1"/>
  <c r="C11" i="19"/>
  <c r="C18" i="19"/>
  <c r="C24" i="19"/>
  <c r="C23" i="19"/>
  <c r="C41" i="19"/>
  <c r="B19" i="19"/>
  <c r="F19" i="19"/>
  <c r="G19" i="19" s="1"/>
  <c r="C19" i="19"/>
  <c r="E19" i="19"/>
  <c r="B21" i="19"/>
  <c r="F21" i="19"/>
  <c r="G21" i="19" s="1"/>
  <c r="C21" i="19"/>
  <c r="E41" i="19"/>
  <c r="C28" i="19"/>
  <c r="B28" i="19"/>
  <c r="E21" i="19"/>
  <c r="C39" i="19"/>
  <c r="E39" i="19"/>
  <c r="E14" i="19"/>
  <c r="F12" i="19"/>
  <c r="G12" i="19" s="1"/>
  <c r="B31" i="19"/>
  <c r="F31" i="19"/>
  <c r="G31" i="19" s="1"/>
  <c r="B35" i="19"/>
  <c r="F35" i="19"/>
  <c r="G35" i="19" s="1"/>
  <c r="B36" i="19"/>
  <c r="C31" i="19"/>
  <c r="C34" i="19"/>
  <c r="E34" i="19"/>
  <c r="C32" i="19"/>
  <c r="E32" i="19"/>
  <c r="C33" i="19"/>
  <c r="E33" i="19"/>
  <c r="C27" i="19"/>
  <c r="E27" i="19"/>
  <c r="F9" i="19"/>
  <c r="G9" i="19" s="1"/>
  <c r="C40" i="19"/>
  <c r="F40" i="19"/>
  <c r="G40" i="19" s="1"/>
  <c r="C29" i="19"/>
  <c r="E29" i="19"/>
  <c r="B29" i="19"/>
  <c r="C38" i="19"/>
  <c r="B26" i="19"/>
  <c r="F23" i="19"/>
  <c r="G23" i="19" s="1"/>
  <c r="E24" i="19"/>
  <c r="B22" i="19"/>
  <c r="F22" i="19"/>
  <c r="G22" i="19" s="1"/>
  <c r="B20" i="19"/>
  <c r="F20" i="19"/>
  <c r="G20" i="19" s="1"/>
  <c r="B41" i="19"/>
  <c r="F41" i="19"/>
  <c r="G41" i="19" s="1"/>
  <c r="E20" i="19"/>
  <c r="F13" i="19"/>
  <c r="G13" i="19" s="1"/>
  <c r="E15" i="19"/>
  <c r="E28" i="19"/>
  <c r="B39" i="19"/>
  <c r="F39" i="19"/>
  <c r="G39" i="19" s="1"/>
  <c r="B13" i="19"/>
  <c r="E13" i="19"/>
  <c r="B15" i="19"/>
  <c r="F15" i="19"/>
  <c r="G15" i="19" s="1"/>
  <c r="C15" i="19"/>
  <c r="B14" i="19"/>
  <c r="F14" i="19"/>
  <c r="G14" i="19" s="1"/>
  <c r="C14" i="19"/>
  <c r="B12" i="19"/>
  <c r="E12" i="19"/>
  <c r="E35" i="19"/>
  <c r="E31" i="19"/>
  <c r="C36" i="19"/>
  <c r="E36" i="19"/>
  <c r="B34" i="19"/>
  <c r="F34" i="19"/>
  <c r="G34" i="19" s="1"/>
  <c r="B32" i="19"/>
  <c r="F32" i="19"/>
  <c r="G32" i="19" s="1"/>
  <c r="C10" i="19"/>
  <c r="E10" i="19"/>
  <c r="B27" i="19"/>
  <c r="F27" i="19"/>
  <c r="G27" i="19" s="1"/>
  <c r="B11" i="19"/>
  <c r="F11" i="19"/>
  <c r="G11" i="19" s="1"/>
  <c r="B18" i="19"/>
  <c r="F18" i="19"/>
  <c r="G18" i="19" s="1"/>
  <c r="B10" i="19"/>
  <c r="C9" i="19"/>
  <c r="E9" i="19"/>
  <c r="C16" i="19"/>
  <c r="E16" i="19"/>
  <c r="B16" i="19"/>
  <c r="F16" i="19"/>
  <c r="G16" i="19" s="1"/>
  <c r="B40" i="19"/>
  <c r="E40" i="19"/>
  <c r="E38" i="19"/>
  <c r="C26" i="19"/>
  <c r="E26" i="19"/>
  <c r="C25" i="19"/>
  <c r="B24" i="19"/>
  <c r="F24" i="19"/>
  <c r="G24" i="19" s="1"/>
  <c r="E25" i="19"/>
  <c r="B25" i="19"/>
  <c r="G42" i="19" l="1"/>
  <c r="G43" i="19" s="1"/>
  <c r="G44" i="19" s="1"/>
  <c r="G47" i="19" s="1"/>
</calcChain>
</file>

<file path=xl/sharedStrings.xml><?xml version="1.0" encoding="utf-8"?>
<sst xmlns="http://schemas.openxmlformats.org/spreadsheetml/2006/main" count="247" uniqueCount="132">
  <si>
    <t>ZONA I</t>
  </si>
  <si>
    <t>ZONA II</t>
  </si>
  <si>
    <t>ZONA IV</t>
  </si>
  <si>
    <t>GOBIERNO DEL ESTADO DE SONORA</t>
  </si>
  <si>
    <t>Clave</t>
  </si>
  <si>
    <t>Concepto</t>
  </si>
  <si>
    <t>Unidad</t>
  </si>
  <si>
    <t>Cantidad</t>
  </si>
  <si>
    <t>Precio Unitario</t>
  </si>
  <si>
    <t>Importe</t>
  </si>
  <si>
    <t>Subtotal de Presupuesto</t>
  </si>
  <si>
    <t>IVA:</t>
  </si>
  <si>
    <t>Total:</t>
  </si>
  <si>
    <t>ZONA III</t>
  </si>
  <si>
    <t>AA31031</t>
  </si>
  <si>
    <t>AA31105</t>
  </si>
  <si>
    <t>AA31158</t>
  </si>
  <si>
    <t>AA31831B</t>
  </si>
  <si>
    <t>AA32001</t>
  </si>
  <si>
    <t>AA34150</t>
  </si>
  <si>
    <t>AA37088</t>
  </si>
  <si>
    <t>AA85764</t>
  </si>
  <si>
    <t>CM11061</t>
  </si>
  <si>
    <t>CM11072</t>
  </si>
  <si>
    <t>CM11101</t>
  </si>
  <si>
    <t>CM11131</t>
  </si>
  <si>
    <t>ES21335</t>
  </si>
  <si>
    <t>IE51001A</t>
  </si>
  <si>
    <t>IE51004A</t>
  </si>
  <si>
    <t>IE51040</t>
  </si>
  <si>
    <t>IE51315</t>
  </si>
  <si>
    <t>IE51407</t>
  </si>
  <si>
    <t>PR03395</t>
  </si>
  <si>
    <t>PR89837E</t>
  </si>
  <si>
    <t>PR89838G</t>
  </si>
  <si>
    <t>PR03908</t>
  </si>
  <si>
    <t>IE65847A</t>
  </si>
  <si>
    <t>SECRETARIA DE INFRAESTRUCTURA Y DESARROLLO URBANO</t>
  </si>
  <si>
    <t>CONSEJO ESTATAL DE CONCERTACION PARA LA OBRA PUBLICA</t>
  </si>
  <si>
    <t>CONTRATO NO:</t>
  </si>
  <si>
    <t>NOMBRE Y FIRMA DEL POSTOR:</t>
  </si>
  <si>
    <t>ZONA DE PRECIOS</t>
  </si>
  <si>
    <t>S/C-13</t>
  </si>
  <si>
    <t>CATALOGO DE CONCEPTOS</t>
  </si>
  <si>
    <t>IMPORTE TOTAL DE LA PROPUESTA</t>
  </si>
  <si>
    <r>
      <t>NOTA IMPORTANTE</t>
    </r>
    <r>
      <rPr>
        <sz val="8"/>
        <rFont val="Arial"/>
        <family val="2"/>
      </rPr>
      <t>: TODAS LAS MENCIONES EN CUANTO A MARCAS Y MODELOS DE LOS DIFERENTES INSUMOS EN LA DESCRIPCION DE LOS CONCEPTOS, SON SOLO A MANERA DE REFERENCIA EN CUANTO A ESPECIFICACIONES Y CALIDAD, POR LO TANTO, EL LICITANTE PODRA PROPONER CUALQUIER OTRA.</t>
    </r>
  </si>
  <si>
    <t>OBRA: CONSTRUCCIÓN DE SANTISIMO EN PARROQUIA DE ROSARIO, UBICADO EN CALLE CAMPANA ENTRE CALLE ALVARO OBREGON Y BLVD. LUIS DONALDO COLOSIO, COLONIA CENTRO, EN LA LOCALIDAD DE TESOPACO, MUNICIPIO DE ROSARIO, SONORA.</t>
  </si>
  <si>
    <t>PRELIMINARES</t>
  </si>
  <si>
    <t>CM12769A</t>
  </si>
  <si>
    <t>AA31386B</t>
  </si>
  <si>
    <t>CM12408B</t>
  </si>
  <si>
    <t>AA31746B</t>
  </si>
  <si>
    <t>AA31386C</t>
  </si>
  <si>
    <t>SC-081</t>
  </si>
  <si>
    <t>ALBAÑILERIA</t>
  </si>
  <si>
    <t>INSTALACIÓN ELECTRICA</t>
  </si>
  <si>
    <t>ACABADOS</t>
  </si>
  <si>
    <t xml:space="preserve"> </t>
  </si>
  <si>
    <t>CAN-003</t>
  </si>
  <si>
    <t>AA31818</t>
  </si>
  <si>
    <t>CM11106</t>
  </si>
  <si>
    <t>CM12460</t>
  </si>
  <si>
    <t>CM12457</t>
  </si>
  <si>
    <t>CM12484</t>
  </si>
  <si>
    <t>AA37090-1</t>
  </si>
  <si>
    <t>AA37090-2</t>
  </si>
  <si>
    <t>CF-008</t>
  </si>
  <si>
    <t>PAV0110</t>
  </si>
  <si>
    <t>PAV0133</t>
  </si>
  <si>
    <t>PRE-002</t>
  </si>
  <si>
    <t>CAN-006</t>
  </si>
  <si>
    <t>AA37091-1</t>
  </si>
  <si>
    <t>AA37091-2</t>
  </si>
  <si>
    <t>AA37090-3</t>
  </si>
  <si>
    <t>AA37089</t>
  </si>
  <si>
    <t xml:space="preserve">      PRELIMINARES</t>
  </si>
  <si>
    <t xml:space="preserve">         TRAZO Y NIVELACIÓN CON EQUIPO TOPOGRÁFICO PARA EL TRAZO CORRECTO DE VIALIDADES, EN LA OBTENCIÓN DE NIVELES Y VOLÚMENES A PARTIR DE UN BANCO DE NIVEL ESTABLECIDO POR COTAS EXISTENTES EN VIALIDADES ALEDAÑAS DE SITIO DE TRAZO, DURANTE EL TRANSCURSO DE LA OBRA, INCLUYE: MATERIALES NECESARIOS PARA EL TRAZO Y OBTENCIÓN DE PUNTOS DE NIVEL, ASÍ COMO HERRAMIENTA NECESARIA PARA FIJACIÓN DE PUNTOS DE REFERENCIA, CUADRILLA TOPÓGRAFO Y CADENERO.</t>
  </si>
  <si>
    <t>M2</t>
  </si>
  <si>
    <t xml:space="preserve">      EXCAVACIONES Y RELLENOS</t>
  </si>
  <si>
    <t xml:space="preserve">         CORTE EN CAJÓN DE CALLES, CON MAQUINARIA EN MATERIAL TIPO TIPO "B", PARA DAR NIVEL A SUBRASANTE, INCLUYE: NIVELACIÓN Y ACARREOS DE MATERIAL DENTRO DE LA OBRA CUALQUIER DISTANCIA.</t>
  </si>
  <si>
    <t>M3</t>
  </si>
  <si>
    <t xml:space="preserve">         CARGA A MAQUINA Y ACARREO EN CAMION DE VOLTEO PARA LIMPIEZA DE OBRA, DEL MATERIAL SOBRANTE PRODUCTO DE LOS TRABAJOS COMO: EXCAVACIONES, DEMOLICIONES, MATERIAL CHATARRA, VOLUMEN MEDIDO SUELTO.</t>
  </si>
  <si>
    <t xml:space="preserve">         TRATAMIENTO DE SUBRASANTE ESPESOR PROMEDIO DE 20 CMS INCLUYE: ESCARIFICADO, DISGREGADO, INCORPORACION DE HUMEDAD, TENDIDO Y COMPACTADO AL 90% PROCTOR, EQUIPO, MATERIAL Y TODO LO NECESARIO PARA SU CORRECTA EJECUCION.</t>
  </si>
  <si>
    <t xml:space="preserve">         ACARREO DE MATERIALES PETREOS PARA TERRACERIAS SOBRE PRIMER KILOMETRO, EN CAMIÓN DE VOLTEO. MATERIAL MEDIDO COMPACTO.</t>
  </si>
  <si>
    <t xml:space="preserve">         ACARREO DE MATERIALES PETREOS PARA TERRACERIAS SOBRE KILOMETROS DEL 2DO AL 20AVO, EN CAMIÓN DE VOLTEO. MATERIAL MEDIDO COMPACTO.</t>
  </si>
  <si>
    <t>M3-KM</t>
  </si>
  <si>
    <t xml:space="preserve">         FORMACION DE CAPA SUB-BASE COMPACTADA EN CAPAS DE HASTA 20 CMS DE ESPESOR, CON MATERIAL DE BANCO INCLUYE: SUMINISTRO DE MATERIAL DE BANCO, MOVIMIENTOS LOCALES DENTRO DE LA OBRA, MEZCLADO, HUMECTADO, HOMOGENIZADO Y COMPACTACION AL 90% ASSTHC, VOLUMEN MEDIDO COMPACTO.</t>
  </si>
  <si>
    <t xml:space="preserve">         FORMACION DE BASE HIDRAULICA FORMADA CON MATERIAL 100% DE BANCO COMPACTADA EN CAPAS DE HASTA 20 CM DE ESPESOR. INCLUYE: SUMINISTRO DEL 100%  MATERIAL DE BANCO, MOVIMIENTOS LOCALES DENTRO DE LA OBRA, MEZCLADO, HUMECTADO, HOMOGENIZADO Y COMPACTACION AL 90% ASSTHC, VOLUMEN MEDIDO COMPACTO DE BASE INTEGRADA, QUE CUMPLA CON 60% DE ARENAS Y 40% DE GRAVAS V.R.S AL 70% Y CONTRACCION LINEAL DE 2.5 CMS. COMO MAXIMO.</t>
  </si>
  <si>
    <t xml:space="preserve">      CARPETA ASFALTICA</t>
  </si>
  <si>
    <t xml:space="preserve">         RIEGO DE IMPREGNACION DE ASFALTO MC-70 O SIMILAR EN PROPORCION DE 1.5 LT/M2, INCLUYE: ADQUISICION, BARRIDO, CALENTAMIENTO, BOMBEO, APLICACION, MATERIAL, MANO DE OBRA, HERRAMIENTA,  Y TODO LO NECESARIO PARA SU CORRECTA EJECUCION.</t>
  </si>
  <si>
    <t xml:space="preserve">         ARENERO DE SUPERFICIE IMPREGNADA SOBRE RIEGO DE IMPREGNACION ASFALTICO, INCLUYE: SUMINISTRO DE MATERIAL, ACARREO DE ARENA, MANO DE OBRA, COMPACTACION Y TODO LO NECESARIO PARA SU CORRECTA EJECUCION.</t>
  </si>
  <si>
    <t xml:space="preserve">         RIEGO DE LIGA CON EMULSION ASFALTICA TIPO ECR-60 A RAZON DE 0.50 LT/M2, INCLUYE:  SUMINISTRO, ALMACENAMIENTO, CALENTAMIENTO, BOMBEO Y APLICACION.</t>
  </si>
  <si>
    <t xml:space="preserve">         ACARREO DE EMULSION ASFALTICA SOBRE PRIMER KILOMETRO EN ZONA SUBURBANA, EN PIPA PETROLIZADORA, INCLUYE: CARGA EN PLANTA, EQUIPO Y TODO LO NECESARIO PARA SU CORRECTA EJECUCIÓN. ACARREO PARA 1000 LT.</t>
  </si>
  <si>
    <t xml:space="preserve">         ACARREO DE EMULSION ASFALTICA SOBRE KILOMETROS DEL 2DO AL 20AVO EN ZONA SUBURBANA, EN PIPA PETROLIZADORA, INCLUYE: CARGA EN PLANTA, EQUIPO Y TODO LO NECESARIO PARA SU CORRECTA EJECUCIÓN. ACARREO PARA 1000 LT.</t>
  </si>
  <si>
    <t xml:space="preserve">         ACARREO DE EMULSION ASFALTICA SOBRE KILOMETROS  SUBSECUENTES AL 20AVO EN ZONA SUBURBANA, EN PIPA PETROLIZADORA, INCLUYE: CARGA EN PLANTA, EQUIPO Y TODO LO NECESARIO PARA SU CORRECTA EJECUCIÓN. ACARREO PARA 1000 LT.</t>
  </si>
  <si>
    <t xml:space="preserve">         CARPETA ASFALTICA DE 5 CMS. DE ESPESOR COMPACTO, SUMINISTRADO EN PLANTA, EXTENDIDO CON FINISHER Y COMPACTADO CON RODILLO LISO Y COMPACTADOR NEUMATICO, INCLUYE: PREPARACION DE SUPERFICIE, COSTO DE TODOS LOS MATERIALES, FABRICACION CARPETA ASFALTICA CALIENTE, CARGA A CAMION, ACARREOS Y TODO LO NECESARIO PARA SU CORRECTA TERMINACION.</t>
  </si>
  <si>
    <t xml:space="preserve">      BANQUETAS Y GUARNICIONES</t>
  </si>
  <si>
    <t xml:space="preserve">         CORTE Y EXCAVACION EN MATERIAL TIPO B, POR MEDIOS MECANICOS, A UN ESPESOR DE 20 CMS,PARA AREAS DE PLANCHA DE CONCRETO, CONCRETO ESTAMPADO Y BANQUETAS, INCLUYE: MANO DE OBRA, MANIOBRAS, HERRAMIENTA Y TODO LO NECESARIO PARA SU CORRECTA EJECUCION.</t>
  </si>
  <si>
    <t xml:space="preserve">         SUMINISTRO, RELLENO Y COMPACTADO CON MATERIAL INERTE, CON PLACA VIBRATORIA, EN CAPAS DE 20 CM DE ESPESOR AL 90% PROCTOR, MEDIR COMPACTO, INCLUYE: HUMECTACION Y ACARREO LIBRE A 20.00 M EN CARRETILLA.</t>
  </si>
  <si>
    <t xml:space="preserve">         BANQUETA DE 10 CM. DE ESPESOR, DE CONCRETO F'C=200 KG/CM2, T.M.A. 3/4", H. EN O., REFORZADO CON MALLA ELECTROSOLDADA 6x6/10X10, CON JUNTAS DE CELOTEX DE 1/2" @3.00M, JUNTAS FRIAS CON VOLTEADOR, ACABADO PULIDO Y RAYADO CON BROCHA DE CERDA EN FORMA RECTA, CURADO CON MEMBRANA (5m2/lt), INCLUYE: APISONADO, NIVELACION DE SUPERFICIE, VOLTEADOR EN TODO SU PERIMETRO Y JUNTAS FRIAS.</t>
  </si>
  <si>
    <t>M</t>
  </si>
  <si>
    <t>CM11922</t>
  </si>
  <si>
    <t>PAV01056</t>
  </si>
  <si>
    <t>PR89834</t>
  </si>
  <si>
    <t>HO80D</t>
  </si>
  <si>
    <t xml:space="preserve">   CALLE SIN NOMBRE</t>
  </si>
  <si>
    <t>PZA</t>
  </si>
  <si>
    <t>REP</t>
  </si>
  <si>
    <t>AA31268</t>
  </si>
  <si>
    <t xml:space="preserve">         DENTELLON DE 20x35 CM. CONCRETO F'C=250 KG/CM2, TMA 3/4", H. EN O. ARMADA CON 4 VAR. 1/2" Y ESTRIBOS DE 1/4" @ 20 CM., CIMBRA APARENTE CON TRIPLAY DE PINO DE 16 MM., HABILITADO, ARMADO, COLADO, VIBRADO, CURADO Y DESCIMBRA, INCLUYE: GANCHOS, ESCUADRAS, TRASLAPES, CRUCES, DESPERDICIOS.</t>
  </si>
  <si>
    <t xml:space="preserve">         DEMOLICION A MANO DE CONCRETO REFORZADO CON VARILLA O MALLA  EN PISOS ESPESOR VARIABLE DE 10-15 CMS EL PRECIO INCLUYE: ACARREO DE MATERIAL HASTA BANCO DE CARGA Y APILE DE MATERIAL</t>
  </si>
  <si>
    <t xml:space="preserve">         RENIVELACION DE POZO  DE VISITA DE LADRILLO COMUN, INCLUYE: RETIRO DE BROCAL Y TAPA, EXCAVACION DE MATERIAL TIPO "B", DEMOLICION, TAPA CON BARROTES DE 4" X 4" DE MADERA DE 3RA. Y HULE NEGRO, CONSTRUCCION DE MUROS, JUNTEADO  CON MORTERO CEMENTO-ARENA PROPORCION 1:3,  APLANADO INTERIOR Y EXTERIOR CON MORTERO CEMENTO ARENA 1:3,   COLOCACION DE BROCAL Y TAPA DE Fo.Fo. DE 130 KGS, AHOGADA EN LOSA DE CONCRETO DE 1.0M X 1.0M, F'C= 200 KG/CM2 ARMADA CON VARILLA DE 3/8 A CADA 20 CMS EN AMBOS SENTIDOS DE 20 CMS DE ESPESOR, RELLENO COMPACTADO AL 95%  RETIRO DE ESCOMBRO Y TODO LO NECESARIO PARA SU CORRECTA TERMINACION.</t>
  </si>
  <si>
    <t xml:space="preserve">         REPARACION DE TOMA DOMICILIARIA DE AGUA POTABLE CON MANGUERA KITEC, PEX O SIMILAR DE 1/2" DE DIAMETRO, INCLUYE: 2.00 MTS DE MANGUERA DE 1/2" DE DIAMETRO, 2 COPLES DE REPARACION DE 1/2" DE DIAMETRO, MANO DE OBRA, EQUIPO, HERRAMIENTA Y TODO LO NECESARIO PARA SU CORRECTA EJECUCION. (NO INCLUYE: BOMBEO DE ACHIQUE).</t>
  </si>
  <si>
    <t xml:space="preserve">   CALLE VERACRUZ</t>
  </si>
  <si>
    <t>EXCAVACIONES Y RELLENOS</t>
  </si>
  <si>
    <t>POZO DE VISITA Y TOMAS DOMICILIARIAS</t>
  </si>
  <si>
    <t xml:space="preserve">         GUARNICION TIPO "I"  DE CONCRETO F´c=200 KG/CM2, TMA 3/4",  DE 70 l/m, INCLUYE: CONCRETO H. EN O, CIMBRA APARENTE, CELOTEX, COLADO, VIBRADO Y CURADO CON CURACRETO BLANCO, EXCAVACION EN LA PARTE POSTERIOR PARA COLOCAR CIMBRA, RELLENO COMPACTADO (EL PRECIO INCLUYE LA DISMINUCION DE CONCRETO EN LAS ENTRADAS DE COCHERAS).</t>
  </si>
  <si>
    <t>B240B</t>
  </si>
  <si>
    <t xml:space="preserve">   CAJA PARA OPERACIÓN DE VÁLVULAS, INCLUYE  PLANTILLA DE PEDACERIA DE TABIQUE DE 5 CM. DE ESPESOR, CONCRETO DE F'c= 150 KG/CM2, T.M.A.= 3/4" DE DIAMETRO, EN PISOS Y LOSAS, MUROS DE TABIQUE RECOCIDO, ACERO DE REFUERZO DE F'y= 4200 KG/CM2 Y CIMBRA DE MADERA.  CAJA TIPO 2 DE 1.0  X .90 M.</t>
  </si>
  <si>
    <t>H040B</t>
  </si>
  <si>
    <t xml:space="preserve">   SUMINISTRO DE CONTRAMARCO SENCILLO DE 1.10 MTS. CON CANAL DE 102 MM (4").</t>
  </si>
  <si>
    <t>H041B</t>
  </si>
  <si>
    <t xml:space="preserve">   SUMINISTRO DE MARCO CON TAPA DE Fo.Fo. TIPO MEDIANO DE 50 X 50 CMS.</t>
  </si>
  <si>
    <t>B243B</t>
  </si>
  <si>
    <t xml:space="preserve">   INSTALACION DE CONTRAMARCO SENCILLO, INCLUYE  MATERIALES Y MANO DE OBRA ASI COMO ACARREO 1ER. KM. Y MANIOBRAS LOCALES.  CONTRAMARCO SENCILLO DE 1.10 M. CANAL DE 100 MM.(4")</t>
  </si>
  <si>
    <t>B244A</t>
  </si>
  <si>
    <t xml:space="preserve">   INSTALACION DE MARCO CON TAPA DE Fo.Fo. CON PESO DE 110 KG. Y/O 130 KG. INCLUYE: MANO DE OBRA, ACARREO 1ER. KM, MANIOBRAS LOCALES, EQUIPO, HERRAMIENTA Y TODO LO NECESARIO PARA SU CORRECTA EJECUCIÓN</t>
  </si>
  <si>
    <t>PR89832</t>
  </si>
  <si>
    <t xml:space="preserve">   DEMOLICIÓN DE ELEMENTOS DE CONCRETO ARMADO, EL PRECIO INCLUYE: CARGA EN CAMION DE VOLTEO, MATERIALES, MANO DE OBRA, HERRAMIENTA, EQUIPO Y TODO LO NECESARIO PARA SU CORRECTA EJECUCIÓN.</t>
  </si>
  <si>
    <t>H034B</t>
  </si>
  <si>
    <t xml:space="preserve">SUMINISTRO DE BROCAL Y TAPA DE HIERRO DUCTIL PARA POZO DE VISITA.  BROCAL CIEGO O CON REJILLA LIVIANO DE 95 KG.	</t>
  </si>
  <si>
    <t>OBRA: (21-GSE-023) CONSTRUCCIÓN DE BANQUETAS, GUARNICIÓN Y PAVIMENTACIÓN EN CALLE VERACRUZ Y CALLE SIN NOMBRE, PARA ACCESO A COLEGIO DE ESTUDIOS CIENTÍFICOS Y TECNOLÓGICOS UNIDAD BACOBAMPO, EN LA LOCALIDAD DE BACOBAMPO, EN EL MUNICIPIO DE ETCHOJOA,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</si>
</sst>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27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16"/>
      <name val="Helv"/>
    </font>
    <font>
      <b/>
      <sz val="9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6"/>
      <color theme="5" tint="-0.249977111117893"/>
      <name val="Arial"/>
      <family val="2"/>
    </font>
    <font>
      <sz val="16"/>
      <color rgb="FF9696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8" fillId="0" borderId="0"/>
    <xf numFmtId="0" fontId="7" fillId="0" borderId="0"/>
    <xf numFmtId="0" fontId="12" fillId="0" borderId="0"/>
    <xf numFmtId="0" fontId="13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0" fontId="7" fillId="0" borderId="0"/>
    <xf numFmtId="164" fontId="24" fillId="0" borderId="0"/>
    <xf numFmtId="164" fontId="1" fillId="0" borderId="0"/>
    <xf numFmtId="164" fontId="8" fillId="0" borderId="0"/>
    <xf numFmtId="164" fontId="7" fillId="0" borderId="0"/>
    <xf numFmtId="164" fontId="12" fillId="0" borderId="0"/>
    <xf numFmtId="164" fontId="12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/>
    <xf numFmtId="43" fontId="7" fillId="0" borderId="0" applyFont="0" applyFill="0" applyBorder="0" applyAlignment="0" applyProtection="0"/>
    <xf numFmtId="164" fontId="12" fillId="0" borderId="0"/>
    <xf numFmtId="44" fontId="7" fillId="0" borderId="0" applyFont="0" applyFill="0" applyBorder="0" applyAlignment="0" applyProtection="0"/>
    <xf numFmtId="164" fontId="7" fillId="0" borderId="0"/>
  </cellStyleXfs>
  <cellXfs count="134">
    <xf numFmtId="0" fontId="0" fillId="0" borderId="0" xfId="0"/>
    <xf numFmtId="43" fontId="8" fillId="0" borderId="0" xfId="2" applyNumberFormat="1"/>
    <xf numFmtId="0" fontId="8" fillId="0" borderId="0" xfId="2"/>
    <xf numFmtId="0" fontId="12" fillId="0" borderId="0" xfId="2" applyFont="1"/>
    <xf numFmtId="43" fontId="12" fillId="0" borderId="0" xfId="2" applyNumberFormat="1" applyFont="1"/>
    <xf numFmtId="0" fontId="11" fillId="0" borderId="1" xfId="2" applyFont="1" applyBorder="1" applyAlignment="1">
      <alignment horizontal="center" vertical="top"/>
    </xf>
    <xf numFmtId="43" fontId="11" fillId="0" borderId="1" xfId="2" applyNumberFormat="1" applyFont="1" applyBorder="1" applyAlignment="1">
      <alignment horizontal="center" vertical="top"/>
    </xf>
    <xf numFmtId="0" fontId="10" fillId="0" borderId="0" xfId="2" applyFont="1" applyAlignment="1">
      <alignment wrapText="1"/>
    </xf>
    <xf numFmtId="0" fontId="8" fillId="0" borderId="0" xfId="2" applyAlignment="1">
      <alignment wrapText="1"/>
    </xf>
    <xf numFmtId="44" fontId="15" fillId="0" borderId="1" xfId="6" applyFont="1" applyBorder="1" applyAlignment="1">
      <alignment vertical="center"/>
    </xf>
    <xf numFmtId="44" fontId="11" fillId="0" borderId="0" xfId="6" applyFont="1" applyAlignment="1">
      <alignment horizontal="justify" vertical="center"/>
    </xf>
    <xf numFmtId="44" fontId="11" fillId="0" borderId="0" xfId="6" applyFont="1" applyAlignment="1">
      <alignment horizontal="center" vertical="center"/>
    </xf>
    <xf numFmtId="0" fontId="4" fillId="0" borderId="0" xfId="2" applyFont="1"/>
    <xf numFmtId="0" fontId="11" fillId="0" borderId="1" xfId="2" applyFont="1" applyBorder="1" applyAlignment="1">
      <alignment horizontal="center" vertical="top" wrapText="1"/>
    </xf>
    <xf numFmtId="0" fontId="8" fillId="0" borderId="0" xfId="2" applyAlignment="1">
      <alignment horizontal="center" vertical="top"/>
    </xf>
    <xf numFmtId="0" fontId="7" fillId="0" borderId="0" xfId="2" applyFont="1" applyAlignment="1">
      <alignment horizontal="center" vertical="top"/>
    </xf>
    <xf numFmtId="0" fontId="11" fillId="0" borderId="0" xfId="7" applyNumberFormat="1" applyFont="1" applyAlignment="1">
      <alignment horizontal="center" vertical="top"/>
    </xf>
    <xf numFmtId="0" fontId="12" fillId="0" borderId="0" xfId="2" applyFont="1" applyAlignment="1">
      <alignment horizontal="center" vertical="top"/>
    </xf>
    <xf numFmtId="0" fontId="17" fillId="0" borderId="1" xfId="2" applyFont="1" applyBorder="1" applyAlignment="1">
      <alignment horizontal="center" vertical="top"/>
    </xf>
    <xf numFmtId="44" fontId="4" fillId="0" borderId="0" xfId="11" applyFont="1"/>
    <xf numFmtId="0" fontId="9" fillId="0" borderId="0" xfId="2" applyFont="1"/>
    <xf numFmtId="0" fontId="6" fillId="0" borderId="0" xfId="2" applyFont="1"/>
    <xf numFmtId="0" fontId="6" fillId="0" borderId="0" xfId="2" applyFont="1" applyAlignment="1">
      <alignment vertical="center" wrapText="1"/>
    </xf>
    <xf numFmtId="44" fontId="9" fillId="0" borderId="0" xfId="2" applyNumberFormat="1" applyFont="1"/>
    <xf numFmtId="44" fontId="10" fillId="0" borderId="0" xfId="2" applyNumberFormat="1" applyFont="1" applyAlignment="1">
      <alignment wrapText="1"/>
    </xf>
    <xf numFmtId="0" fontId="4" fillId="0" borderId="0" xfId="12" applyFont="1" applyAlignment="1">
      <alignment horizontal="center"/>
    </xf>
    <xf numFmtId="0" fontId="7" fillId="0" borderId="0" xfId="12" applyAlignment="1">
      <alignment horizontal="center"/>
    </xf>
    <xf numFmtId="0" fontId="7" fillId="0" borderId="1" xfId="12" applyBorder="1" applyAlignment="1">
      <alignment horizontal="center" vertical="top"/>
    </xf>
    <xf numFmtId="0" fontId="11" fillId="0" borderId="1" xfId="2" applyFont="1" applyBorder="1" applyAlignment="1">
      <alignment horizontal="justify" vertical="top" wrapText="1"/>
    </xf>
    <xf numFmtId="0" fontId="15" fillId="0" borderId="1" xfId="6" applyNumberFormat="1" applyFont="1" applyBorder="1" applyAlignment="1">
      <alignment horizontal="right" vertical="top" wrapText="1"/>
    </xf>
    <xf numFmtId="0" fontId="8" fillId="0" borderId="3" xfId="2" applyBorder="1"/>
    <xf numFmtId="2" fontId="15" fillId="0" borderId="1" xfId="6" applyNumberFormat="1" applyFont="1" applyBorder="1" applyAlignment="1">
      <alignment horizontal="center" vertical="top"/>
    </xf>
    <xf numFmtId="0" fontId="7" fillId="0" borderId="0" xfId="12" applyAlignment="1" applyProtection="1">
      <alignment horizontal="center"/>
      <protection locked="0"/>
    </xf>
    <xf numFmtId="0" fontId="0" fillId="0" borderId="0" xfId="12" applyFont="1" applyAlignment="1">
      <alignment horizontal="center"/>
    </xf>
    <xf numFmtId="164" fontId="15" fillId="0" borderId="1" xfId="7" applyNumberFormat="1" applyFont="1" applyBorder="1" applyAlignment="1">
      <alignment horizontal="center" vertical="top"/>
    </xf>
    <xf numFmtId="164" fontId="11" fillId="0" borderId="1" xfId="7" applyNumberFormat="1" applyFont="1" applyBorder="1" applyAlignment="1">
      <alignment horizontal="center" vertical="top"/>
    </xf>
    <xf numFmtId="0" fontId="15" fillId="0" borderId="1" xfId="2" applyFont="1" applyBorder="1" applyAlignment="1">
      <alignment horizontal="center" vertical="center" wrapText="1"/>
    </xf>
    <xf numFmtId="43" fontId="15" fillId="0" borderId="1" xfId="2" applyNumberFormat="1" applyFont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7" fillId="0" borderId="0" xfId="12"/>
    <xf numFmtId="4" fontId="7" fillId="0" borderId="0" xfId="12" applyNumberFormat="1" applyAlignment="1">
      <alignment vertical="top" wrapText="1"/>
    </xf>
    <xf numFmtId="43" fontId="4" fillId="0" borderId="0" xfId="9" applyFont="1" applyAlignment="1">
      <alignment horizontal="center" vertical="top"/>
    </xf>
    <xf numFmtId="4" fontId="4" fillId="0" borderId="1" xfId="12" applyNumberFormat="1" applyFont="1" applyBorder="1" applyAlignment="1">
      <alignment vertical="top"/>
    </xf>
    <xf numFmtId="43" fontId="7" fillId="0" borderId="0" xfId="9" applyAlignment="1">
      <alignment horizontal="center"/>
    </xf>
    <xf numFmtId="0" fontId="7" fillId="0" borderId="1" xfId="2" applyFont="1" applyFill="1" applyBorder="1" applyAlignment="1">
      <alignment horizontal="center" vertical="top" wrapText="1"/>
    </xf>
    <xf numFmtId="0" fontId="4" fillId="0" borderId="1" xfId="6" applyNumberFormat="1" applyFont="1" applyFill="1" applyBorder="1" applyAlignment="1">
      <alignment horizontal="right" vertical="top" wrapText="1"/>
    </xf>
    <xf numFmtId="0" fontId="7" fillId="0" borderId="1" xfId="2" applyFont="1" applyFill="1" applyBorder="1" applyAlignment="1">
      <alignment horizontal="justify" vertical="top" wrapText="1"/>
    </xf>
    <xf numFmtId="2" fontId="4" fillId="0" borderId="1" xfId="6" applyNumberFormat="1" applyFont="1" applyFill="1" applyBorder="1" applyAlignment="1">
      <alignment horizontal="center" vertical="top"/>
    </xf>
    <xf numFmtId="164" fontId="4" fillId="0" borderId="1" xfId="7" applyNumberFormat="1" applyFont="1" applyFill="1" applyBorder="1" applyAlignment="1">
      <alignment horizontal="center" vertical="top"/>
    </xf>
    <xf numFmtId="164" fontId="7" fillId="0" borderId="1" xfId="7" applyNumberFormat="1" applyFont="1" applyFill="1" applyBorder="1" applyAlignment="1">
      <alignment horizontal="center" vertical="top"/>
    </xf>
    <xf numFmtId="0" fontId="7" fillId="0" borderId="0" xfId="2" applyFont="1" applyFill="1" applyAlignment="1">
      <alignment vertical="center"/>
    </xf>
    <xf numFmtId="0" fontId="7" fillId="0" borderId="1" xfId="12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center" wrapText="1"/>
    </xf>
    <xf numFmtId="0" fontId="23" fillId="0" borderId="0" xfId="2" applyFont="1" applyFill="1"/>
    <xf numFmtId="0" fontId="7" fillId="0" borderId="0" xfId="2" applyFont="1" applyFill="1"/>
    <xf numFmtId="43" fontId="7" fillId="0" borderId="0" xfId="9" applyFont="1" applyFill="1" applyAlignment="1">
      <alignment horizontal="center"/>
    </xf>
    <xf numFmtId="0" fontId="8" fillId="0" borderId="0" xfId="2" applyFont="1" applyFill="1"/>
    <xf numFmtId="0" fontId="6" fillId="0" borderId="0" xfId="0" applyFont="1" applyFill="1"/>
    <xf numFmtId="0" fontId="7" fillId="0" borderId="0" xfId="12" applyFont="1" applyFill="1" applyAlignment="1" applyProtection="1">
      <alignment horizontal="center"/>
      <protection locked="0"/>
    </xf>
    <xf numFmtId="0" fontId="7" fillId="0" borderId="0" xfId="12" applyFont="1" applyFill="1" applyAlignment="1">
      <alignment horizontal="center"/>
    </xf>
    <xf numFmtId="0" fontId="4" fillId="0" borderId="0" xfId="12" applyFont="1" applyFill="1" applyAlignment="1">
      <alignment horizontal="center"/>
    </xf>
    <xf numFmtId="43" fontId="4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vertical="center"/>
    </xf>
    <xf numFmtId="0" fontId="7" fillId="0" borderId="0" xfId="7" applyNumberFormat="1" applyFont="1" applyFill="1" applyAlignment="1">
      <alignment horizontal="center" vertical="top"/>
    </xf>
    <xf numFmtId="0" fontId="7" fillId="0" borderId="0" xfId="2" applyFont="1" applyFill="1" applyAlignment="1">
      <alignment wrapText="1"/>
    </xf>
    <xf numFmtId="44" fontId="4" fillId="0" borderId="1" xfId="6" applyNumberFormat="1" applyFont="1" applyFill="1" applyBorder="1" applyAlignment="1">
      <alignment vertical="center"/>
    </xf>
    <xf numFmtId="44" fontId="7" fillId="0" borderId="0" xfId="6" applyFont="1" applyFill="1" applyAlignment="1">
      <alignment horizontal="justify" vertical="center"/>
    </xf>
    <xf numFmtId="44" fontId="7" fillId="0" borderId="0" xfId="6" applyFont="1" applyFill="1" applyAlignment="1">
      <alignment horizontal="center" vertical="center"/>
    </xf>
    <xf numFmtId="0" fontId="7" fillId="0" borderId="0" xfId="2" applyFont="1" applyFill="1" applyAlignment="1">
      <alignment horizontal="center" vertical="top"/>
    </xf>
    <xf numFmtId="0" fontId="4" fillId="0" borderId="0" xfId="2" applyFont="1" applyFill="1"/>
    <xf numFmtId="44" fontId="4" fillId="0" borderId="0" xfId="11" applyFont="1" applyFill="1"/>
    <xf numFmtId="44" fontId="4" fillId="0" borderId="1" xfId="6" applyFont="1" applyFill="1" applyBorder="1" applyAlignment="1">
      <alignment vertical="center"/>
    </xf>
    <xf numFmtId="43" fontId="7" fillId="0" borderId="0" xfId="2" applyNumberFormat="1" applyFont="1" applyFill="1"/>
    <xf numFmtId="0" fontId="7" fillId="0" borderId="0" xfId="12" applyFont="1" applyFill="1"/>
    <xf numFmtId="4" fontId="7" fillId="0" borderId="0" xfId="12" applyNumberFormat="1" applyFont="1" applyFill="1" applyAlignment="1">
      <alignment vertical="top" wrapText="1"/>
    </xf>
    <xf numFmtId="43" fontId="4" fillId="0" borderId="0" xfId="9" applyFont="1" applyFill="1" applyAlignment="1">
      <alignment horizontal="center" vertical="top"/>
    </xf>
    <xf numFmtId="44" fontId="5" fillId="0" borderId="0" xfId="11" applyFont="1" applyFill="1" applyAlignment="1">
      <alignment horizontal="center" vertical="center"/>
    </xf>
    <xf numFmtId="0" fontId="8" fillId="0" borderId="0" xfId="2" applyFont="1" applyFill="1" applyAlignment="1">
      <alignment horizontal="center" vertical="top"/>
    </xf>
    <xf numFmtId="43" fontId="8" fillId="0" borderId="0" xfId="2" applyNumberFormat="1" applyFont="1" applyFill="1"/>
    <xf numFmtId="0" fontId="0" fillId="0" borderId="0" xfId="0" applyFill="1"/>
    <xf numFmtId="44" fontId="7" fillId="0" borderId="0" xfId="11" applyFont="1" applyFill="1"/>
    <xf numFmtId="0" fontId="4" fillId="0" borderId="1" xfId="2" applyFont="1" applyFill="1" applyBorder="1" applyAlignment="1">
      <alignment horizontal="center" vertical="top"/>
    </xf>
    <xf numFmtId="0" fontId="25" fillId="0" borderId="0" xfId="0" applyFont="1" applyFill="1"/>
    <xf numFmtId="4" fontId="8" fillId="0" borderId="0" xfId="2" applyNumberFormat="1" applyFont="1" applyFill="1"/>
    <xf numFmtId="4" fontId="6" fillId="0" borderId="0" xfId="0" applyNumberFormat="1" applyFont="1" applyFill="1"/>
    <xf numFmtId="164" fontId="14" fillId="0" borderId="0" xfId="2" applyNumberFormat="1" applyFont="1" applyFill="1" applyAlignment="1">
      <alignment vertical="center"/>
    </xf>
    <xf numFmtId="44" fontId="0" fillId="0" borderId="0" xfId="0" applyNumberFormat="1" applyFill="1"/>
    <xf numFmtId="44" fontId="4" fillId="0" borderId="0" xfId="0" applyNumberFormat="1" applyFont="1" applyFill="1"/>
    <xf numFmtId="0" fontId="26" fillId="0" borderId="0" xfId="0" applyFont="1" applyFill="1"/>
    <xf numFmtId="0" fontId="7" fillId="0" borderId="1" xfId="7" applyNumberFormat="1" applyFont="1" applyFill="1" applyBorder="1" applyAlignment="1">
      <alignment horizontal="center" vertical="top"/>
    </xf>
    <xf numFmtId="0" fontId="7" fillId="0" borderId="1" xfId="2" applyFont="1" applyBorder="1" applyAlignment="1">
      <alignment horizontal="justify" vertical="top" wrapText="1"/>
    </xf>
    <xf numFmtId="0" fontId="7" fillId="0" borderId="1" xfId="2" applyFont="1" applyBorder="1" applyAlignment="1">
      <alignment horizontal="center" vertical="top" wrapText="1"/>
    </xf>
    <xf numFmtId="0" fontId="9" fillId="0" borderId="14" xfId="2" applyFont="1" applyFill="1" applyBorder="1" applyAlignment="1">
      <alignment horizontal="center" vertical="top"/>
    </xf>
    <xf numFmtId="0" fontId="9" fillId="0" borderId="15" xfId="2" applyFont="1" applyFill="1" applyBorder="1" applyAlignment="1">
      <alignment horizontal="center" vertical="top"/>
    </xf>
    <xf numFmtId="0" fontId="9" fillId="0" borderId="16" xfId="2" applyFont="1" applyFill="1" applyBorder="1" applyAlignment="1">
      <alignment horizontal="center" vertical="top"/>
    </xf>
    <xf numFmtId="0" fontId="22" fillId="0" borderId="2" xfId="2" applyFont="1" applyFill="1" applyBorder="1" applyAlignment="1">
      <alignment horizontal="center" vertical="top"/>
    </xf>
    <xf numFmtId="0" fontId="20" fillId="0" borderId="17" xfId="2" applyFont="1" applyFill="1" applyBorder="1" applyAlignment="1">
      <alignment horizontal="left" vertical="top" wrapText="1"/>
    </xf>
    <xf numFmtId="0" fontId="20" fillId="0" borderId="19" xfId="2" applyFont="1" applyFill="1" applyBorder="1" applyAlignment="1">
      <alignment horizontal="left" vertical="top" wrapText="1"/>
    </xf>
    <xf numFmtId="0" fontId="20" fillId="0" borderId="18" xfId="2" applyFont="1" applyFill="1" applyBorder="1" applyAlignment="1">
      <alignment horizontal="left" vertical="top" wrapText="1"/>
    </xf>
    <xf numFmtId="0" fontId="20" fillId="0" borderId="20" xfId="2" applyFont="1" applyFill="1" applyBorder="1" applyAlignment="1">
      <alignment horizontal="left" vertical="top" wrapText="1"/>
    </xf>
    <xf numFmtId="43" fontId="4" fillId="0" borderId="5" xfId="9" applyFont="1" applyFill="1" applyBorder="1" applyAlignment="1">
      <alignment horizontal="center" vertical="top"/>
    </xf>
    <xf numFmtId="0" fontId="20" fillId="0" borderId="6" xfId="2" applyFont="1" applyFill="1" applyBorder="1" applyAlignment="1">
      <alignment horizontal="left" vertical="top"/>
    </xf>
    <xf numFmtId="0" fontId="20" fillId="0" borderId="7" xfId="2" applyFont="1" applyFill="1" applyBorder="1" applyAlignment="1">
      <alignment horizontal="left" vertical="top"/>
    </xf>
    <xf numFmtId="0" fontId="20" fillId="0" borderId="8" xfId="2" applyFont="1" applyFill="1" applyBorder="1" applyAlignment="1">
      <alignment horizontal="left" vertical="top"/>
    </xf>
    <xf numFmtId="43" fontId="20" fillId="0" borderId="10" xfId="9" applyFont="1" applyFill="1" applyBorder="1" applyAlignment="1">
      <alignment horizontal="center" vertical="top" wrapText="1"/>
    </xf>
    <xf numFmtId="0" fontId="20" fillId="0" borderId="11" xfId="2" applyFont="1" applyFill="1" applyBorder="1" applyAlignment="1">
      <alignment horizontal="center" vertical="top"/>
    </xf>
    <xf numFmtId="0" fontId="20" fillId="0" borderId="12" xfId="2" applyFont="1" applyFill="1" applyBorder="1" applyAlignment="1">
      <alignment horizontal="center" vertical="top"/>
    </xf>
    <xf numFmtId="0" fontId="20" fillId="0" borderId="13" xfId="2" applyFont="1" applyFill="1" applyBorder="1" applyAlignment="1">
      <alignment horizontal="center" vertical="top"/>
    </xf>
    <xf numFmtId="0" fontId="4" fillId="0" borderId="1" xfId="7" applyNumberFormat="1" applyFont="1" applyFill="1" applyBorder="1" applyAlignment="1">
      <alignment horizontal="right" vertical="center"/>
    </xf>
    <xf numFmtId="44" fontId="4" fillId="0" borderId="1" xfId="6" applyFont="1" applyFill="1" applyBorder="1" applyAlignment="1">
      <alignment horizontal="right" vertical="center"/>
    </xf>
    <xf numFmtId="0" fontId="4" fillId="0" borderId="1" xfId="12" applyFont="1" applyFill="1" applyBorder="1" applyAlignment="1">
      <alignment horizontal="left" vertical="center"/>
    </xf>
    <xf numFmtId="0" fontId="21" fillId="0" borderId="1" xfId="12" applyFont="1" applyFill="1" applyBorder="1" applyAlignment="1">
      <alignment horizontal="justify" vertical="top"/>
    </xf>
    <xf numFmtId="0" fontId="7" fillId="0" borderId="1" xfId="12" applyFont="1" applyFill="1" applyBorder="1" applyAlignment="1">
      <alignment horizontal="justify" vertical="top"/>
    </xf>
    <xf numFmtId="0" fontId="9" fillId="3" borderId="14" xfId="2" applyFont="1" applyFill="1" applyBorder="1" applyAlignment="1">
      <alignment horizontal="center" vertical="top"/>
    </xf>
    <xf numFmtId="0" fontId="9" fillId="3" borderId="15" xfId="2" applyFont="1" applyFill="1" applyBorder="1" applyAlignment="1">
      <alignment horizontal="center" vertical="top"/>
    </xf>
    <xf numFmtId="0" fontId="9" fillId="3" borderId="16" xfId="2" applyFont="1" applyFill="1" applyBorder="1" applyAlignment="1">
      <alignment horizontal="center" vertical="top"/>
    </xf>
    <xf numFmtId="0" fontId="20" fillId="0" borderId="4" xfId="2" applyFont="1" applyBorder="1" applyAlignment="1">
      <alignment horizontal="justify" vertical="top" wrapText="1"/>
    </xf>
    <xf numFmtId="0" fontId="20" fillId="0" borderId="5" xfId="2" applyFont="1" applyBorder="1" applyAlignment="1">
      <alignment horizontal="justify" vertical="top"/>
    </xf>
    <xf numFmtId="0" fontId="20" fillId="0" borderId="9" xfId="2" applyFont="1" applyBorder="1" applyAlignment="1">
      <alignment horizontal="justify" vertical="top"/>
    </xf>
    <xf numFmtId="0" fontId="20" fillId="0" borderId="10" xfId="2" applyFont="1" applyBorder="1" applyAlignment="1">
      <alignment horizontal="justify" vertical="top"/>
    </xf>
    <xf numFmtId="43" fontId="4" fillId="0" borderId="5" xfId="9" applyFont="1" applyBorder="1" applyAlignment="1">
      <alignment horizontal="center" vertical="top"/>
    </xf>
    <xf numFmtId="0" fontId="20" fillId="0" borderId="6" xfId="2" applyFont="1" applyBorder="1" applyAlignment="1">
      <alignment horizontal="left" vertical="top"/>
    </xf>
    <xf numFmtId="0" fontId="20" fillId="0" borderId="7" xfId="2" applyFont="1" applyBorder="1" applyAlignment="1">
      <alignment horizontal="left" vertical="top"/>
    </xf>
    <xf numFmtId="0" fontId="20" fillId="0" borderId="8" xfId="2" applyFont="1" applyBorder="1" applyAlignment="1">
      <alignment horizontal="left" vertical="top"/>
    </xf>
    <xf numFmtId="43" fontId="20" fillId="0" borderId="10" xfId="9" applyFont="1" applyBorder="1" applyAlignment="1">
      <alignment horizontal="center" vertical="top" wrapText="1"/>
    </xf>
    <xf numFmtId="0" fontId="20" fillId="0" borderId="11" xfId="2" applyFont="1" applyBorder="1" applyAlignment="1">
      <alignment horizontal="center" vertical="top"/>
    </xf>
    <xf numFmtId="0" fontId="20" fillId="0" borderId="12" xfId="2" applyFont="1" applyBorder="1" applyAlignment="1">
      <alignment horizontal="center" vertical="top"/>
    </xf>
    <xf numFmtId="0" fontId="20" fillId="0" borderId="13" xfId="2" applyFont="1" applyBorder="1" applyAlignment="1">
      <alignment horizontal="center" vertical="top"/>
    </xf>
    <xf numFmtId="0" fontId="19" fillId="0" borderId="2" xfId="2" applyFont="1" applyBorder="1" applyAlignment="1">
      <alignment horizontal="center" vertical="top"/>
    </xf>
    <xf numFmtId="0" fontId="4" fillId="0" borderId="1" xfId="12" applyFont="1" applyBorder="1" applyAlignment="1">
      <alignment horizontal="left"/>
    </xf>
    <xf numFmtId="0" fontId="21" fillId="2" borderId="1" xfId="12" applyFont="1" applyFill="1" applyBorder="1" applyAlignment="1">
      <alignment horizontal="justify" vertical="top"/>
    </xf>
    <xf numFmtId="0" fontId="7" fillId="2" borderId="1" xfId="12" applyFill="1" applyBorder="1" applyAlignment="1">
      <alignment horizontal="justify" vertical="top"/>
    </xf>
    <xf numFmtId="0" fontId="15" fillId="0" borderId="1" xfId="7" applyNumberFormat="1" applyFont="1" applyBorder="1" applyAlignment="1">
      <alignment horizontal="right" vertical="center"/>
    </xf>
    <xf numFmtId="44" fontId="15" fillId="0" borderId="1" xfId="6" applyFont="1" applyBorder="1" applyAlignment="1">
      <alignment horizontal="right" vertical="center"/>
    </xf>
  </cellXfs>
  <cellStyles count="26">
    <cellStyle name="Millares 2" xfId="7"/>
    <cellStyle name="Millares 2 2" xfId="20"/>
    <cellStyle name="Millares 3" xfId="9"/>
    <cellStyle name="Millares 3 2" xfId="22"/>
    <cellStyle name="Moneda" xfId="11" builtinId="4"/>
    <cellStyle name="Moneda 2" xfId="6"/>
    <cellStyle name="Moneda 2 2" xfId="19"/>
    <cellStyle name="Moneda 3" xfId="24"/>
    <cellStyle name="Normal" xfId="0" builtinId="0"/>
    <cellStyle name="Normal 2" xfId="2"/>
    <cellStyle name="Normal 2 2" xfId="1"/>
    <cellStyle name="Normal 2 2 2" xfId="14"/>
    <cellStyle name="Normal 2 3" xfId="12"/>
    <cellStyle name="Normal 2 3 2" xfId="25"/>
    <cellStyle name="Normal 2 4" xfId="15"/>
    <cellStyle name="Normal 3" xfId="3"/>
    <cellStyle name="Normal 3 2" xfId="16"/>
    <cellStyle name="Normal 4" xfId="4"/>
    <cellStyle name="Normal 4 2" xfId="17"/>
    <cellStyle name="Normal 5" xfId="5"/>
    <cellStyle name="Normal 5 2" xfId="18"/>
    <cellStyle name="Normal 6" xfId="8"/>
    <cellStyle name="Normal 6 2" xfId="21"/>
    <cellStyle name="Normal 7" xfId="10"/>
    <cellStyle name="Normal 7 2" xfId="23"/>
    <cellStyle name="Normal 8" xfId="13"/>
  </cellStyles>
  <dxfs count="0"/>
  <tableStyles count="0" defaultTableStyle="TableStyleMedium9" defaultPivotStyle="PivotStyleLight16"/>
  <colors>
    <mruColors>
      <color rgb="FF969696"/>
      <color rgb="FFB2B2B2"/>
      <color rgb="FF993300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171450</xdr:rowOff>
    </xdr:from>
    <xdr:to>
      <xdr:col>7</xdr:col>
      <xdr:colOff>76200</xdr:colOff>
      <xdr:row>2</xdr:row>
      <xdr:rowOff>1076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963275" y="171450"/>
          <a:ext cx="76200" cy="27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22859</xdr:colOff>
      <xdr:row>0</xdr:row>
      <xdr:rowOff>60960</xdr:rowOff>
    </xdr:from>
    <xdr:to>
      <xdr:col>1</xdr:col>
      <xdr:colOff>2148840</xdr:colOff>
      <xdr:row>2</xdr:row>
      <xdr:rowOff>135214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0" t="14907" r="3060" b="14025"/>
        <a:stretch/>
      </xdr:blipFill>
      <xdr:spPr>
        <a:xfrm>
          <a:off x="22859" y="60960"/>
          <a:ext cx="2830831" cy="521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133350</xdr:rowOff>
    </xdr:from>
    <xdr:to>
      <xdr:col>1</xdr:col>
      <xdr:colOff>1668662</xdr:colOff>
      <xdr:row>2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33350"/>
          <a:ext cx="2154436" cy="447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7</xdr:col>
      <xdr:colOff>76200</xdr:colOff>
      <xdr:row>1</xdr:row>
      <xdr:rowOff>180975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677400" y="171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tabSelected="1" view="pageBreakPreview" zoomScaleNormal="100" zoomScaleSheetLayoutView="100" workbookViewId="0">
      <selection activeCell="B17" sqref="B17"/>
    </sheetView>
  </sheetViews>
  <sheetFormatPr baseColWidth="10" defaultColWidth="13.33203125" defaultRowHeight="12.75" x14ac:dyDescent="0.2"/>
  <cols>
    <col min="1" max="1" width="12.33203125" style="77" customWidth="1"/>
    <col min="2" max="2" width="88.6640625" style="56" customWidth="1"/>
    <col min="3" max="3" width="9.6640625" style="56" customWidth="1"/>
    <col min="4" max="4" width="13.33203125" style="56" customWidth="1"/>
    <col min="5" max="5" width="37.6640625" style="56" customWidth="1"/>
    <col min="6" max="6" width="14.1640625" style="78" customWidth="1"/>
    <col min="7" max="7" width="16" style="78" customWidth="1"/>
    <col min="8" max="8" width="29.5" style="57" bestFit="1" customWidth="1"/>
    <col min="9" max="15" width="26.5" style="56" bestFit="1" customWidth="1"/>
    <col min="16" max="256" width="13.33203125" style="56"/>
    <col min="257" max="257" width="15.5" style="56" customWidth="1"/>
    <col min="258" max="258" width="67.33203125" style="56" customWidth="1"/>
    <col min="259" max="259" width="18.83203125" style="56" customWidth="1"/>
    <col min="260" max="260" width="17.6640625" style="56" customWidth="1"/>
    <col min="261" max="261" width="21.1640625" style="56" customWidth="1"/>
    <col min="262" max="262" width="18.83203125" style="56" customWidth="1"/>
    <col min="263" max="263" width="18.1640625" style="56" customWidth="1"/>
    <col min="264" max="512" width="13.33203125" style="56"/>
    <col min="513" max="513" width="15.5" style="56" customWidth="1"/>
    <col min="514" max="514" width="67.33203125" style="56" customWidth="1"/>
    <col min="515" max="515" width="18.83203125" style="56" customWidth="1"/>
    <col min="516" max="516" width="17.6640625" style="56" customWidth="1"/>
    <col min="517" max="517" width="21.1640625" style="56" customWidth="1"/>
    <col min="518" max="518" width="18.83203125" style="56" customWidth="1"/>
    <col min="519" max="519" width="18.1640625" style="56" customWidth="1"/>
    <col min="520" max="768" width="13.33203125" style="56"/>
    <col min="769" max="769" width="15.5" style="56" customWidth="1"/>
    <col min="770" max="770" width="67.33203125" style="56" customWidth="1"/>
    <col min="771" max="771" width="18.83203125" style="56" customWidth="1"/>
    <col min="772" max="772" width="17.6640625" style="56" customWidth="1"/>
    <col min="773" max="773" width="21.1640625" style="56" customWidth="1"/>
    <col min="774" max="774" width="18.83203125" style="56" customWidth="1"/>
    <col min="775" max="775" width="18.1640625" style="56" customWidth="1"/>
    <col min="776" max="1024" width="13.33203125" style="56"/>
    <col min="1025" max="1025" width="15.5" style="56" customWidth="1"/>
    <col min="1026" max="1026" width="67.33203125" style="56" customWidth="1"/>
    <col min="1027" max="1027" width="18.83203125" style="56" customWidth="1"/>
    <col min="1028" max="1028" width="17.6640625" style="56" customWidth="1"/>
    <col min="1029" max="1029" width="21.1640625" style="56" customWidth="1"/>
    <col min="1030" max="1030" width="18.83203125" style="56" customWidth="1"/>
    <col min="1031" max="1031" width="18.1640625" style="56" customWidth="1"/>
    <col min="1032" max="1280" width="13.33203125" style="56"/>
    <col min="1281" max="1281" width="15.5" style="56" customWidth="1"/>
    <col min="1282" max="1282" width="67.33203125" style="56" customWidth="1"/>
    <col min="1283" max="1283" width="18.83203125" style="56" customWidth="1"/>
    <col min="1284" max="1284" width="17.6640625" style="56" customWidth="1"/>
    <col min="1285" max="1285" width="21.1640625" style="56" customWidth="1"/>
    <col min="1286" max="1286" width="18.83203125" style="56" customWidth="1"/>
    <col min="1287" max="1287" width="18.1640625" style="56" customWidth="1"/>
    <col min="1288" max="1536" width="13.33203125" style="56"/>
    <col min="1537" max="1537" width="15.5" style="56" customWidth="1"/>
    <col min="1538" max="1538" width="67.33203125" style="56" customWidth="1"/>
    <col min="1539" max="1539" width="18.83203125" style="56" customWidth="1"/>
    <col min="1540" max="1540" width="17.6640625" style="56" customWidth="1"/>
    <col min="1541" max="1541" width="21.1640625" style="56" customWidth="1"/>
    <col min="1542" max="1542" width="18.83203125" style="56" customWidth="1"/>
    <col min="1543" max="1543" width="18.1640625" style="56" customWidth="1"/>
    <col min="1544" max="1792" width="13.33203125" style="56"/>
    <col min="1793" max="1793" width="15.5" style="56" customWidth="1"/>
    <col min="1794" max="1794" width="67.33203125" style="56" customWidth="1"/>
    <col min="1795" max="1795" width="18.83203125" style="56" customWidth="1"/>
    <col min="1796" max="1796" width="17.6640625" style="56" customWidth="1"/>
    <col min="1797" max="1797" width="21.1640625" style="56" customWidth="1"/>
    <col min="1798" max="1798" width="18.83203125" style="56" customWidth="1"/>
    <col min="1799" max="1799" width="18.1640625" style="56" customWidth="1"/>
    <col min="1800" max="2048" width="13.33203125" style="56"/>
    <col min="2049" max="2049" width="15.5" style="56" customWidth="1"/>
    <col min="2050" max="2050" width="67.33203125" style="56" customWidth="1"/>
    <col min="2051" max="2051" width="18.83203125" style="56" customWidth="1"/>
    <col min="2052" max="2052" width="17.6640625" style="56" customWidth="1"/>
    <col min="2053" max="2053" width="21.1640625" style="56" customWidth="1"/>
    <col min="2054" max="2054" width="18.83203125" style="56" customWidth="1"/>
    <col min="2055" max="2055" width="18.1640625" style="56" customWidth="1"/>
    <col min="2056" max="2304" width="13.33203125" style="56"/>
    <col min="2305" max="2305" width="15.5" style="56" customWidth="1"/>
    <col min="2306" max="2306" width="67.33203125" style="56" customWidth="1"/>
    <col min="2307" max="2307" width="18.83203125" style="56" customWidth="1"/>
    <col min="2308" max="2308" width="17.6640625" style="56" customWidth="1"/>
    <col min="2309" max="2309" width="21.1640625" style="56" customWidth="1"/>
    <col min="2310" max="2310" width="18.83203125" style="56" customWidth="1"/>
    <col min="2311" max="2311" width="18.1640625" style="56" customWidth="1"/>
    <col min="2312" max="2560" width="13.33203125" style="56"/>
    <col min="2561" max="2561" width="15.5" style="56" customWidth="1"/>
    <col min="2562" max="2562" width="67.33203125" style="56" customWidth="1"/>
    <col min="2563" max="2563" width="18.83203125" style="56" customWidth="1"/>
    <col min="2564" max="2564" width="17.6640625" style="56" customWidth="1"/>
    <col min="2565" max="2565" width="21.1640625" style="56" customWidth="1"/>
    <col min="2566" max="2566" width="18.83203125" style="56" customWidth="1"/>
    <col min="2567" max="2567" width="18.1640625" style="56" customWidth="1"/>
    <col min="2568" max="2816" width="13.33203125" style="56"/>
    <col min="2817" max="2817" width="15.5" style="56" customWidth="1"/>
    <col min="2818" max="2818" width="67.33203125" style="56" customWidth="1"/>
    <col min="2819" max="2819" width="18.83203125" style="56" customWidth="1"/>
    <col min="2820" max="2820" width="17.6640625" style="56" customWidth="1"/>
    <col min="2821" max="2821" width="21.1640625" style="56" customWidth="1"/>
    <col min="2822" max="2822" width="18.83203125" style="56" customWidth="1"/>
    <col min="2823" max="2823" width="18.1640625" style="56" customWidth="1"/>
    <col min="2824" max="3072" width="13.33203125" style="56"/>
    <col min="3073" max="3073" width="15.5" style="56" customWidth="1"/>
    <col min="3074" max="3074" width="67.33203125" style="56" customWidth="1"/>
    <col min="3075" max="3075" width="18.83203125" style="56" customWidth="1"/>
    <col min="3076" max="3076" width="17.6640625" style="56" customWidth="1"/>
    <col min="3077" max="3077" width="21.1640625" style="56" customWidth="1"/>
    <col min="3078" max="3078" width="18.83203125" style="56" customWidth="1"/>
    <col min="3079" max="3079" width="18.1640625" style="56" customWidth="1"/>
    <col min="3080" max="3328" width="13.33203125" style="56"/>
    <col min="3329" max="3329" width="15.5" style="56" customWidth="1"/>
    <col min="3330" max="3330" width="67.33203125" style="56" customWidth="1"/>
    <col min="3331" max="3331" width="18.83203125" style="56" customWidth="1"/>
    <col min="3332" max="3332" width="17.6640625" style="56" customWidth="1"/>
    <col min="3333" max="3333" width="21.1640625" style="56" customWidth="1"/>
    <col min="3334" max="3334" width="18.83203125" style="56" customWidth="1"/>
    <col min="3335" max="3335" width="18.1640625" style="56" customWidth="1"/>
    <col min="3336" max="3584" width="13.33203125" style="56"/>
    <col min="3585" max="3585" width="15.5" style="56" customWidth="1"/>
    <col min="3586" max="3586" width="67.33203125" style="56" customWidth="1"/>
    <col min="3587" max="3587" width="18.83203125" style="56" customWidth="1"/>
    <col min="3588" max="3588" width="17.6640625" style="56" customWidth="1"/>
    <col min="3589" max="3589" width="21.1640625" style="56" customWidth="1"/>
    <col min="3590" max="3590" width="18.83203125" style="56" customWidth="1"/>
    <col min="3591" max="3591" width="18.1640625" style="56" customWidth="1"/>
    <col min="3592" max="3840" width="13.33203125" style="56"/>
    <col min="3841" max="3841" width="15.5" style="56" customWidth="1"/>
    <col min="3842" max="3842" width="67.33203125" style="56" customWidth="1"/>
    <col min="3843" max="3843" width="18.83203125" style="56" customWidth="1"/>
    <col min="3844" max="3844" width="17.6640625" style="56" customWidth="1"/>
    <col min="3845" max="3845" width="21.1640625" style="56" customWidth="1"/>
    <col min="3846" max="3846" width="18.83203125" style="56" customWidth="1"/>
    <col min="3847" max="3847" width="18.1640625" style="56" customWidth="1"/>
    <col min="3848" max="4096" width="13.33203125" style="56"/>
    <col min="4097" max="4097" width="15.5" style="56" customWidth="1"/>
    <col min="4098" max="4098" width="67.33203125" style="56" customWidth="1"/>
    <col min="4099" max="4099" width="18.83203125" style="56" customWidth="1"/>
    <col min="4100" max="4100" width="17.6640625" style="56" customWidth="1"/>
    <col min="4101" max="4101" width="21.1640625" style="56" customWidth="1"/>
    <col min="4102" max="4102" width="18.83203125" style="56" customWidth="1"/>
    <col min="4103" max="4103" width="18.1640625" style="56" customWidth="1"/>
    <col min="4104" max="4352" width="13.33203125" style="56"/>
    <col min="4353" max="4353" width="15.5" style="56" customWidth="1"/>
    <col min="4354" max="4354" width="67.33203125" style="56" customWidth="1"/>
    <col min="4355" max="4355" width="18.83203125" style="56" customWidth="1"/>
    <col min="4356" max="4356" width="17.6640625" style="56" customWidth="1"/>
    <col min="4357" max="4357" width="21.1640625" style="56" customWidth="1"/>
    <col min="4358" max="4358" width="18.83203125" style="56" customWidth="1"/>
    <col min="4359" max="4359" width="18.1640625" style="56" customWidth="1"/>
    <col min="4360" max="4608" width="13.33203125" style="56"/>
    <col min="4609" max="4609" width="15.5" style="56" customWidth="1"/>
    <col min="4610" max="4610" width="67.33203125" style="56" customWidth="1"/>
    <col min="4611" max="4611" width="18.83203125" style="56" customWidth="1"/>
    <col min="4612" max="4612" width="17.6640625" style="56" customWidth="1"/>
    <col min="4613" max="4613" width="21.1640625" style="56" customWidth="1"/>
    <col min="4614" max="4614" width="18.83203125" style="56" customWidth="1"/>
    <col min="4615" max="4615" width="18.1640625" style="56" customWidth="1"/>
    <col min="4616" max="4864" width="13.33203125" style="56"/>
    <col min="4865" max="4865" width="15.5" style="56" customWidth="1"/>
    <col min="4866" max="4866" width="67.33203125" style="56" customWidth="1"/>
    <col min="4867" max="4867" width="18.83203125" style="56" customWidth="1"/>
    <col min="4868" max="4868" width="17.6640625" style="56" customWidth="1"/>
    <col min="4869" max="4869" width="21.1640625" style="56" customWidth="1"/>
    <col min="4870" max="4870" width="18.83203125" style="56" customWidth="1"/>
    <col min="4871" max="4871" width="18.1640625" style="56" customWidth="1"/>
    <col min="4872" max="5120" width="13.33203125" style="56"/>
    <col min="5121" max="5121" width="15.5" style="56" customWidth="1"/>
    <col min="5122" max="5122" width="67.33203125" style="56" customWidth="1"/>
    <col min="5123" max="5123" width="18.83203125" style="56" customWidth="1"/>
    <col min="5124" max="5124" width="17.6640625" style="56" customWidth="1"/>
    <col min="5125" max="5125" width="21.1640625" style="56" customWidth="1"/>
    <col min="5126" max="5126" width="18.83203125" style="56" customWidth="1"/>
    <col min="5127" max="5127" width="18.1640625" style="56" customWidth="1"/>
    <col min="5128" max="5376" width="13.33203125" style="56"/>
    <col min="5377" max="5377" width="15.5" style="56" customWidth="1"/>
    <col min="5378" max="5378" width="67.33203125" style="56" customWidth="1"/>
    <col min="5379" max="5379" width="18.83203125" style="56" customWidth="1"/>
    <col min="5380" max="5380" width="17.6640625" style="56" customWidth="1"/>
    <col min="5381" max="5381" width="21.1640625" style="56" customWidth="1"/>
    <col min="5382" max="5382" width="18.83203125" style="56" customWidth="1"/>
    <col min="5383" max="5383" width="18.1640625" style="56" customWidth="1"/>
    <col min="5384" max="5632" width="13.33203125" style="56"/>
    <col min="5633" max="5633" width="15.5" style="56" customWidth="1"/>
    <col min="5634" max="5634" width="67.33203125" style="56" customWidth="1"/>
    <col min="5635" max="5635" width="18.83203125" style="56" customWidth="1"/>
    <col min="5636" max="5636" width="17.6640625" style="56" customWidth="1"/>
    <col min="5637" max="5637" width="21.1640625" style="56" customWidth="1"/>
    <col min="5638" max="5638" width="18.83203125" style="56" customWidth="1"/>
    <col min="5639" max="5639" width="18.1640625" style="56" customWidth="1"/>
    <col min="5640" max="5888" width="13.33203125" style="56"/>
    <col min="5889" max="5889" width="15.5" style="56" customWidth="1"/>
    <col min="5890" max="5890" width="67.33203125" style="56" customWidth="1"/>
    <col min="5891" max="5891" width="18.83203125" style="56" customWidth="1"/>
    <col min="5892" max="5892" width="17.6640625" style="56" customWidth="1"/>
    <col min="5893" max="5893" width="21.1640625" style="56" customWidth="1"/>
    <col min="5894" max="5894" width="18.83203125" style="56" customWidth="1"/>
    <col min="5895" max="5895" width="18.1640625" style="56" customWidth="1"/>
    <col min="5896" max="6144" width="13.33203125" style="56"/>
    <col min="6145" max="6145" width="15.5" style="56" customWidth="1"/>
    <col min="6146" max="6146" width="67.33203125" style="56" customWidth="1"/>
    <col min="6147" max="6147" width="18.83203125" style="56" customWidth="1"/>
    <col min="6148" max="6148" width="17.6640625" style="56" customWidth="1"/>
    <col min="6149" max="6149" width="21.1640625" style="56" customWidth="1"/>
    <col min="6150" max="6150" width="18.83203125" style="56" customWidth="1"/>
    <col min="6151" max="6151" width="18.1640625" style="56" customWidth="1"/>
    <col min="6152" max="6400" width="13.33203125" style="56"/>
    <col min="6401" max="6401" width="15.5" style="56" customWidth="1"/>
    <col min="6402" max="6402" width="67.33203125" style="56" customWidth="1"/>
    <col min="6403" max="6403" width="18.83203125" style="56" customWidth="1"/>
    <col min="6404" max="6404" width="17.6640625" style="56" customWidth="1"/>
    <col min="6405" max="6405" width="21.1640625" style="56" customWidth="1"/>
    <col min="6406" max="6406" width="18.83203125" style="56" customWidth="1"/>
    <col min="6407" max="6407" width="18.1640625" style="56" customWidth="1"/>
    <col min="6408" max="6656" width="13.33203125" style="56"/>
    <col min="6657" max="6657" width="15.5" style="56" customWidth="1"/>
    <col min="6658" max="6658" width="67.33203125" style="56" customWidth="1"/>
    <col min="6659" max="6659" width="18.83203125" style="56" customWidth="1"/>
    <col min="6660" max="6660" width="17.6640625" style="56" customWidth="1"/>
    <col min="6661" max="6661" width="21.1640625" style="56" customWidth="1"/>
    <col min="6662" max="6662" width="18.83203125" style="56" customWidth="1"/>
    <col min="6663" max="6663" width="18.1640625" style="56" customWidth="1"/>
    <col min="6664" max="6912" width="13.33203125" style="56"/>
    <col min="6913" max="6913" width="15.5" style="56" customWidth="1"/>
    <col min="6914" max="6914" width="67.33203125" style="56" customWidth="1"/>
    <col min="6915" max="6915" width="18.83203125" style="56" customWidth="1"/>
    <col min="6916" max="6916" width="17.6640625" style="56" customWidth="1"/>
    <col min="6917" max="6917" width="21.1640625" style="56" customWidth="1"/>
    <col min="6918" max="6918" width="18.83203125" style="56" customWidth="1"/>
    <col min="6919" max="6919" width="18.1640625" style="56" customWidth="1"/>
    <col min="6920" max="7168" width="13.33203125" style="56"/>
    <col min="7169" max="7169" width="15.5" style="56" customWidth="1"/>
    <col min="7170" max="7170" width="67.33203125" style="56" customWidth="1"/>
    <col min="7171" max="7171" width="18.83203125" style="56" customWidth="1"/>
    <col min="7172" max="7172" width="17.6640625" style="56" customWidth="1"/>
    <col min="7173" max="7173" width="21.1640625" style="56" customWidth="1"/>
    <col min="7174" max="7174" width="18.83203125" style="56" customWidth="1"/>
    <col min="7175" max="7175" width="18.1640625" style="56" customWidth="1"/>
    <col min="7176" max="7424" width="13.33203125" style="56"/>
    <col min="7425" max="7425" width="15.5" style="56" customWidth="1"/>
    <col min="7426" max="7426" width="67.33203125" style="56" customWidth="1"/>
    <col min="7427" max="7427" width="18.83203125" style="56" customWidth="1"/>
    <col min="7428" max="7428" width="17.6640625" style="56" customWidth="1"/>
    <col min="7429" max="7429" width="21.1640625" style="56" customWidth="1"/>
    <col min="7430" max="7430" width="18.83203125" style="56" customWidth="1"/>
    <col min="7431" max="7431" width="18.1640625" style="56" customWidth="1"/>
    <col min="7432" max="7680" width="13.33203125" style="56"/>
    <col min="7681" max="7681" width="15.5" style="56" customWidth="1"/>
    <col min="7682" max="7682" width="67.33203125" style="56" customWidth="1"/>
    <col min="7683" max="7683" width="18.83203125" style="56" customWidth="1"/>
    <col min="7684" max="7684" width="17.6640625" style="56" customWidth="1"/>
    <col min="7685" max="7685" width="21.1640625" style="56" customWidth="1"/>
    <col min="7686" max="7686" width="18.83203125" style="56" customWidth="1"/>
    <col min="7687" max="7687" width="18.1640625" style="56" customWidth="1"/>
    <col min="7688" max="7936" width="13.33203125" style="56"/>
    <col min="7937" max="7937" width="15.5" style="56" customWidth="1"/>
    <col min="7938" max="7938" width="67.33203125" style="56" customWidth="1"/>
    <col min="7939" max="7939" width="18.83203125" style="56" customWidth="1"/>
    <col min="7940" max="7940" width="17.6640625" style="56" customWidth="1"/>
    <col min="7941" max="7941" width="21.1640625" style="56" customWidth="1"/>
    <col min="7942" max="7942" width="18.83203125" style="56" customWidth="1"/>
    <col min="7943" max="7943" width="18.1640625" style="56" customWidth="1"/>
    <col min="7944" max="8192" width="13.33203125" style="56"/>
    <col min="8193" max="8193" width="15.5" style="56" customWidth="1"/>
    <col min="8194" max="8194" width="67.33203125" style="56" customWidth="1"/>
    <col min="8195" max="8195" width="18.83203125" style="56" customWidth="1"/>
    <col min="8196" max="8196" width="17.6640625" style="56" customWidth="1"/>
    <col min="8197" max="8197" width="21.1640625" style="56" customWidth="1"/>
    <col min="8198" max="8198" width="18.83203125" style="56" customWidth="1"/>
    <col min="8199" max="8199" width="18.1640625" style="56" customWidth="1"/>
    <col min="8200" max="8448" width="13.33203125" style="56"/>
    <col min="8449" max="8449" width="15.5" style="56" customWidth="1"/>
    <col min="8450" max="8450" width="67.33203125" style="56" customWidth="1"/>
    <col min="8451" max="8451" width="18.83203125" style="56" customWidth="1"/>
    <col min="8452" max="8452" width="17.6640625" style="56" customWidth="1"/>
    <col min="8453" max="8453" width="21.1640625" style="56" customWidth="1"/>
    <col min="8454" max="8454" width="18.83203125" style="56" customWidth="1"/>
    <col min="8455" max="8455" width="18.1640625" style="56" customWidth="1"/>
    <col min="8456" max="8704" width="13.33203125" style="56"/>
    <col min="8705" max="8705" width="15.5" style="56" customWidth="1"/>
    <col min="8706" max="8706" width="67.33203125" style="56" customWidth="1"/>
    <col min="8707" max="8707" width="18.83203125" style="56" customWidth="1"/>
    <col min="8708" max="8708" width="17.6640625" style="56" customWidth="1"/>
    <col min="8709" max="8709" width="21.1640625" style="56" customWidth="1"/>
    <col min="8710" max="8710" width="18.83203125" style="56" customWidth="1"/>
    <col min="8711" max="8711" width="18.1640625" style="56" customWidth="1"/>
    <col min="8712" max="8960" width="13.33203125" style="56"/>
    <col min="8961" max="8961" width="15.5" style="56" customWidth="1"/>
    <col min="8962" max="8962" width="67.33203125" style="56" customWidth="1"/>
    <col min="8963" max="8963" width="18.83203125" style="56" customWidth="1"/>
    <col min="8964" max="8964" width="17.6640625" style="56" customWidth="1"/>
    <col min="8965" max="8965" width="21.1640625" style="56" customWidth="1"/>
    <col min="8966" max="8966" width="18.83203125" style="56" customWidth="1"/>
    <col min="8967" max="8967" width="18.1640625" style="56" customWidth="1"/>
    <col min="8968" max="9216" width="13.33203125" style="56"/>
    <col min="9217" max="9217" width="15.5" style="56" customWidth="1"/>
    <col min="9218" max="9218" width="67.33203125" style="56" customWidth="1"/>
    <col min="9219" max="9219" width="18.83203125" style="56" customWidth="1"/>
    <col min="9220" max="9220" width="17.6640625" style="56" customWidth="1"/>
    <col min="9221" max="9221" width="21.1640625" style="56" customWidth="1"/>
    <col min="9222" max="9222" width="18.83203125" style="56" customWidth="1"/>
    <col min="9223" max="9223" width="18.1640625" style="56" customWidth="1"/>
    <col min="9224" max="9472" width="13.33203125" style="56"/>
    <col min="9473" max="9473" width="15.5" style="56" customWidth="1"/>
    <col min="9474" max="9474" width="67.33203125" style="56" customWidth="1"/>
    <col min="9475" max="9475" width="18.83203125" style="56" customWidth="1"/>
    <col min="9476" max="9476" width="17.6640625" style="56" customWidth="1"/>
    <col min="9477" max="9477" width="21.1640625" style="56" customWidth="1"/>
    <col min="9478" max="9478" width="18.83203125" style="56" customWidth="1"/>
    <col min="9479" max="9479" width="18.1640625" style="56" customWidth="1"/>
    <col min="9480" max="9728" width="13.33203125" style="56"/>
    <col min="9729" max="9729" width="15.5" style="56" customWidth="1"/>
    <col min="9730" max="9730" width="67.33203125" style="56" customWidth="1"/>
    <col min="9731" max="9731" width="18.83203125" style="56" customWidth="1"/>
    <col min="9732" max="9732" width="17.6640625" style="56" customWidth="1"/>
    <col min="9733" max="9733" width="21.1640625" style="56" customWidth="1"/>
    <col min="9734" max="9734" width="18.83203125" style="56" customWidth="1"/>
    <col min="9735" max="9735" width="18.1640625" style="56" customWidth="1"/>
    <col min="9736" max="9984" width="13.33203125" style="56"/>
    <col min="9985" max="9985" width="15.5" style="56" customWidth="1"/>
    <col min="9986" max="9986" width="67.33203125" style="56" customWidth="1"/>
    <col min="9987" max="9987" width="18.83203125" style="56" customWidth="1"/>
    <col min="9988" max="9988" width="17.6640625" style="56" customWidth="1"/>
    <col min="9989" max="9989" width="21.1640625" style="56" customWidth="1"/>
    <col min="9990" max="9990" width="18.83203125" style="56" customWidth="1"/>
    <col min="9991" max="9991" width="18.1640625" style="56" customWidth="1"/>
    <col min="9992" max="10240" width="13.33203125" style="56"/>
    <col min="10241" max="10241" width="15.5" style="56" customWidth="1"/>
    <col min="10242" max="10242" width="67.33203125" style="56" customWidth="1"/>
    <col min="10243" max="10243" width="18.83203125" style="56" customWidth="1"/>
    <col min="10244" max="10244" width="17.6640625" style="56" customWidth="1"/>
    <col min="10245" max="10245" width="21.1640625" style="56" customWidth="1"/>
    <col min="10246" max="10246" width="18.83203125" style="56" customWidth="1"/>
    <col min="10247" max="10247" width="18.1640625" style="56" customWidth="1"/>
    <col min="10248" max="10496" width="13.33203125" style="56"/>
    <col min="10497" max="10497" width="15.5" style="56" customWidth="1"/>
    <col min="10498" max="10498" width="67.33203125" style="56" customWidth="1"/>
    <col min="10499" max="10499" width="18.83203125" style="56" customWidth="1"/>
    <col min="10500" max="10500" width="17.6640625" style="56" customWidth="1"/>
    <col min="10501" max="10501" width="21.1640625" style="56" customWidth="1"/>
    <col min="10502" max="10502" width="18.83203125" style="56" customWidth="1"/>
    <col min="10503" max="10503" width="18.1640625" style="56" customWidth="1"/>
    <col min="10504" max="10752" width="13.33203125" style="56"/>
    <col min="10753" max="10753" width="15.5" style="56" customWidth="1"/>
    <col min="10754" max="10754" width="67.33203125" style="56" customWidth="1"/>
    <col min="10755" max="10755" width="18.83203125" style="56" customWidth="1"/>
    <col min="10756" max="10756" width="17.6640625" style="56" customWidth="1"/>
    <col min="10757" max="10757" width="21.1640625" style="56" customWidth="1"/>
    <col min="10758" max="10758" width="18.83203125" style="56" customWidth="1"/>
    <col min="10759" max="10759" width="18.1640625" style="56" customWidth="1"/>
    <col min="10760" max="11008" width="13.33203125" style="56"/>
    <col min="11009" max="11009" width="15.5" style="56" customWidth="1"/>
    <col min="11010" max="11010" width="67.33203125" style="56" customWidth="1"/>
    <col min="11011" max="11011" width="18.83203125" style="56" customWidth="1"/>
    <col min="11012" max="11012" width="17.6640625" style="56" customWidth="1"/>
    <col min="11013" max="11013" width="21.1640625" style="56" customWidth="1"/>
    <col min="11014" max="11014" width="18.83203125" style="56" customWidth="1"/>
    <col min="11015" max="11015" width="18.1640625" style="56" customWidth="1"/>
    <col min="11016" max="11264" width="13.33203125" style="56"/>
    <col min="11265" max="11265" width="15.5" style="56" customWidth="1"/>
    <col min="11266" max="11266" width="67.33203125" style="56" customWidth="1"/>
    <col min="11267" max="11267" width="18.83203125" style="56" customWidth="1"/>
    <col min="11268" max="11268" width="17.6640625" style="56" customWidth="1"/>
    <col min="11269" max="11269" width="21.1640625" style="56" customWidth="1"/>
    <col min="11270" max="11270" width="18.83203125" style="56" customWidth="1"/>
    <col min="11271" max="11271" width="18.1640625" style="56" customWidth="1"/>
    <col min="11272" max="11520" width="13.33203125" style="56"/>
    <col min="11521" max="11521" width="15.5" style="56" customWidth="1"/>
    <col min="11522" max="11522" width="67.33203125" style="56" customWidth="1"/>
    <col min="11523" max="11523" width="18.83203125" style="56" customWidth="1"/>
    <col min="11524" max="11524" width="17.6640625" style="56" customWidth="1"/>
    <col min="11525" max="11525" width="21.1640625" style="56" customWidth="1"/>
    <col min="11526" max="11526" width="18.83203125" style="56" customWidth="1"/>
    <col min="11527" max="11527" width="18.1640625" style="56" customWidth="1"/>
    <col min="11528" max="11776" width="13.33203125" style="56"/>
    <col min="11777" max="11777" width="15.5" style="56" customWidth="1"/>
    <col min="11778" max="11778" width="67.33203125" style="56" customWidth="1"/>
    <col min="11779" max="11779" width="18.83203125" style="56" customWidth="1"/>
    <col min="11780" max="11780" width="17.6640625" style="56" customWidth="1"/>
    <col min="11781" max="11781" width="21.1640625" style="56" customWidth="1"/>
    <col min="11782" max="11782" width="18.83203125" style="56" customWidth="1"/>
    <col min="11783" max="11783" width="18.1640625" style="56" customWidth="1"/>
    <col min="11784" max="12032" width="13.33203125" style="56"/>
    <col min="12033" max="12033" width="15.5" style="56" customWidth="1"/>
    <col min="12034" max="12034" width="67.33203125" style="56" customWidth="1"/>
    <col min="12035" max="12035" width="18.83203125" style="56" customWidth="1"/>
    <col min="12036" max="12036" width="17.6640625" style="56" customWidth="1"/>
    <col min="12037" max="12037" width="21.1640625" style="56" customWidth="1"/>
    <col min="12038" max="12038" width="18.83203125" style="56" customWidth="1"/>
    <col min="12039" max="12039" width="18.1640625" style="56" customWidth="1"/>
    <col min="12040" max="12288" width="13.33203125" style="56"/>
    <col min="12289" max="12289" width="15.5" style="56" customWidth="1"/>
    <col min="12290" max="12290" width="67.33203125" style="56" customWidth="1"/>
    <col min="12291" max="12291" width="18.83203125" style="56" customWidth="1"/>
    <col min="12292" max="12292" width="17.6640625" style="56" customWidth="1"/>
    <col min="12293" max="12293" width="21.1640625" style="56" customWidth="1"/>
    <col min="12294" max="12294" width="18.83203125" style="56" customWidth="1"/>
    <col min="12295" max="12295" width="18.1640625" style="56" customWidth="1"/>
    <col min="12296" max="12544" width="13.33203125" style="56"/>
    <col min="12545" max="12545" width="15.5" style="56" customWidth="1"/>
    <col min="12546" max="12546" width="67.33203125" style="56" customWidth="1"/>
    <col min="12547" max="12547" width="18.83203125" style="56" customWidth="1"/>
    <col min="12548" max="12548" width="17.6640625" style="56" customWidth="1"/>
    <col min="12549" max="12549" width="21.1640625" style="56" customWidth="1"/>
    <col min="12550" max="12550" width="18.83203125" style="56" customWidth="1"/>
    <col min="12551" max="12551" width="18.1640625" style="56" customWidth="1"/>
    <col min="12552" max="12800" width="13.33203125" style="56"/>
    <col min="12801" max="12801" width="15.5" style="56" customWidth="1"/>
    <col min="12802" max="12802" width="67.33203125" style="56" customWidth="1"/>
    <col min="12803" max="12803" width="18.83203125" style="56" customWidth="1"/>
    <col min="12804" max="12804" width="17.6640625" style="56" customWidth="1"/>
    <col min="12805" max="12805" width="21.1640625" style="56" customWidth="1"/>
    <col min="12806" max="12806" width="18.83203125" style="56" customWidth="1"/>
    <col min="12807" max="12807" width="18.1640625" style="56" customWidth="1"/>
    <col min="12808" max="13056" width="13.33203125" style="56"/>
    <col min="13057" max="13057" width="15.5" style="56" customWidth="1"/>
    <col min="13058" max="13058" width="67.33203125" style="56" customWidth="1"/>
    <col min="13059" max="13059" width="18.83203125" style="56" customWidth="1"/>
    <col min="13060" max="13060" width="17.6640625" style="56" customWidth="1"/>
    <col min="13061" max="13061" width="21.1640625" style="56" customWidth="1"/>
    <col min="13062" max="13062" width="18.83203125" style="56" customWidth="1"/>
    <col min="13063" max="13063" width="18.1640625" style="56" customWidth="1"/>
    <col min="13064" max="13312" width="13.33203125" style="56"/>
    <col min="13313" max="13313" width="15.5" style="56" customWidth="1"/>
    <col min="13314" max="13314" width="67.33203125" style="56" customWidth="1"/>
    <col min="13315" max="13315" width="18.83203125" style="56" customWidth="1"/>
    <col min="13316" max="13316" width="17.6640625" style="56" customWidth="1"/>
    <col min="13317" max="13317" width="21.1640625" style="56" customWidth="1"/>
    <col min="13318" max="13318" width="18.83203125" style="56" customWidth="1"/>
    <col min="13319" max="13319" width="18.1640625" style="56" customWidth="1"/>
    <col min="13320" max="13568" width="13.33203125" style="56"/>
    <col min="13569" max="13569" width="15.5" style="56" customWidth="1"/>
    <col min="13570" max="13570" width="67.33203125" style="56" customWidth="1"/>
    <col min="13571" max="13571" width="18.83203125" style="56" customWidth="1"/>
    <col min="13572" max="13572" width="17.6640625" style="56" customWidth="1"/>
    <col min="13573" max="13573" width="21.1640625" style="56" customWidth="1"/>
    <col min="13574" max="13574" width="18.83203125" style="56" customWidth="1"/>
    <col min="13575" max="13575" width="18.1640625" style="56" customWidth="1"/>
    <col min="13576" max="13824" width="13.33203125" style="56"/>
    <col min="13825" max="13825" width="15.5" style="56" customWidth="1"/>
    <col min="13826" max="13826" width="67.33203125" style="56" customWidth="1"/>
    <col min="13827" max="13827" width="18.83203125" style="56" customWidth="1"/>
    <col min="13828" max="13828" width="17.6640625" style="56" customWidth="1"/>
    <col min="13829" max="13829" width="21.1640625" style="56" customWidth="1"/>
    <col min="13830" max="13830" width="18.83203125" style="56" customWidth="1"/>
    <col min="13831" max="13831" width="18.1640625" style="56" customWidth="1"/>
    <col min="13832" max="14080" width="13.33203125" style="56"/>
    <col min="14081" max="14081" width="15.5" style="56" customWidth="1"/>
    <col min="14082" max="14082" width="67.33203125" style="56" customWidth="1"/>
    <col min="14083" max="14083" width="18.83203125" style="56" customWidth="1"/>
    <col min="14084" max="14084" width="17.6640625" style="56" customWidth="1"/>
    <col min="14085" max="14085" width="21.1640625" style="56" customWidth="1"/>
    <col min="14086" max="14086" width="18.83203125" style="56" customWidth="1"/>
    <col min="14087" max="14087" width="18.1640625" style="56" customWidth="1"/>
    <col min="14088" max="14336" width="13.33203125" style="56"/>
    <col min="14337" max="14337" width="15.5" style="56" customWidth="1"/>
    <col min="14338" max="14338" width="67.33203125" style="56" customWidth="1"/>
    <col min="14339" max="14339" width="18.83203125" style="56" customWidth="1"/>
    <col min="14340" max="14340" width="17.6640625" style="56" customWidth="1"/>
    <col min="14341" max="14341" width="21.1640625" style="56" customWidth="1"/>
    <col min="14342" max="14342" width="18.83203125" style="56" customWidth="1"/>
    <col min="14343" max="14343" width="18.1640625" style="56" customWidth="1"/>
    <col min="14344" max="14592" width="13.33203125" style="56"/>
    <col min="14593" max="14593" width="15.5" style="56" customWidth="1"/>
    <col min="14594" max="14594" width="67.33203125" style="56" customWidth="1"/>
    <col min="14595" max="14595" width="18.83203125" style="56" customWidth="1"/>
    <col min="14596" max="14596" width="17.6640625" style="56" customWidth="1"/>
    <col min="14597" max="14597" width="21.1640625" style="56" customWidth="1"/>
    <col min="14598" max="14598" width="18.83203125" style="56" customWidth="1"/>
    <col min="14599" max="14599" width="18.1640625" style="56" customWidth="1"/>
    <col min="14600" max="14848" width="13.33203125" style="56"/>
    <col min="14849" max="14849" width="15.5" style="56" customWidth="1"/>
    <col min="14850" max="14850" width="67.33203125" style="56" customWidth="1"/>
    <col min="14851" max="14851" width="18.83203125" style="56" customWidth="1"/>
    <col min="14852" max="14852" width="17.6640625" style="56" customWidth="1"/>
    <col min="14853" max="14853" width="21.1640625" style="56" customWidth="1"/>
    <col min="14854" max="14854" width="18.83203125" style="56" customWidth="1"/>
    <col min="14855" max="14855" width="18.1640625" style="56" customWidth="1"/>
    <col min="14856" max="15104" width="13.33203125" style="56"/>
    <col min="15105" max="15105" width="15.5" style="56" customWidth="1"/>
    <col min="15106" max="15106" width="67.33203125" style="56" customWidth="1"/>
    <col min="15107" max="15107" width="18.83203125" style="56" customWidth="1"/>
    <col min="15108" max="15108" width="17.6640625" style="56" customWidth="1"/>
    <col min="15109" max="15109" width="21.1640625" style="56" customWidth="1"/>
    <col min="15110" max="15110" width="18.83203125" style="56" customWidth="1"/>
    <col min="15111" max="15111" width="18.1640625" style="56" customWidth="1"/>
    <col min="15112" max="15360" width="13.33203125" style="56"/>
    <col min="15361" max="15361" width="15.5" style="56" customWidth="1"/>
    <col min="15362" max="15362" width="67.33203125" style="56" customWidth="1"/>
    <col min="15363" max="15363" width="18.83203125" style="56" customWidth="1"/>
    <col min="15364" max="15364" width="17.6640625" style="56" customWidth="1"/>
    <col min="15365" max="15365" width="21.1640625" style="56" customWidth="1"/>
    <col min="15366" max="15366" width="18.83203125" style="56" customWidth="1"/>
    <col min="15367" max="15367" width="18.1640625" style="56" customWidth="1"/>
    <col min="15368" max="15616" width="13.33203125" style="56"/>
    <col min="15617" max="15617" width="15.5" style="56" customWidth="1"/>
    <col min="15618" max="15618" width="67.33203125" style="56" customWidth="1"/>
    <col min="15619" max="15619" width="18.83203125" style="56" customWidth="1"/>
    <col min="15620" max="15620" width="17.6640625" style="56" customWidth="1"/>
    <col min="15621" max="15621" width="21.1640625" style="56" customWidth="1"/>
    <col min="15622" max="15622" width="18.83203125" style="56" customWidth="1"/>
    <col min="15623" max="15623" width="18.1640625" style="56" customWidth="1"/>
    <col min="15624" max="15872" width="13.33203125" style="56"/>
    <col min="15873" max="15873" width="15.5" style="56" customWidth="1"/>
    <col min="15874" max="15874" width="67.33203125" style="56" customWidth="1"/>
    <col min="15875" max="15875" width="18.83203125" style="56" customWidth="1"/>
    <col min="15876" max="15876" width="17.6640625" style="56" customWidth="1"/>
    <col min="15877" max="15877" width="21.1640625" style="56" customWidth="1"/>
    <col min="15878" max="15878" width="18.83203125" style="56" customWidth="1"/>
    <col min="15879" max="15879" width="18.1640625" style="56" customWidth="1"/>
    <col min="15880" max="16128" width="13.33203125" style="56"/>
    <col min="16129" max="16129" width="15.5" style="56" customWidth="1"/>
    <col min="16130" max="16130" width="67.33203125" style="56" customWidth="1"/>
    <col min="16131" max="16131" width="18.83203125" style="56" customWidth="1"/>
    <col min="16132" max="16132" width="17.6640625" style="56" customWidth="1"/>
    <col min="16133" max="16133" width="21.1640625" style="56" customWidth="1"/>
    <col min="16134" max="16134" width="18.83203125" style="56" customWidth="1"/>
    <col min="16135" max="16135" width="18.1640625" style="56" customWidth="1"/>
    <col min="16136" max="16384" width="13.33203125" style="56"/>
  </cols>
  <sheetData>
    <row r="1" spans="1:15" ht="20.25" customHeight="1" x14ac:dyDescent="0.2">
      <c r="A1" s="92" t="s">
        <v>3</v>
      </c>
      <c r="B1" s="92"/>
      <c r="C1" s="92"/>
      <c r="D1" s="92"/>
      <c r="E1" s="92"/>
      <c r="F1" s="92"/>
      <c r="G1" s="92"/>
      <c r="J1" s="60"/>
    </row>
    <row r="2" spans="1:15" ht="15" x14ac:dyDescent="0.2">
      <c r="A2" s="93" t="s">
        <v>37</v>
      </c>
      <c r="B2" s="93"/>
      <c r="C2" s="93"/>
      <c r="D2" s="93"/>
      <c r="E2" s="93"/>
      <c r="F2" s="93"/>
      <c r="G2" s="93"/>
      <c r="J2" s="59"/>
    </row>
    <row r="3" spans="1:15" ht="15.75" thickBot="1" x14ac:dyDescent="0.25">
      <c r="A3" s="94" t="s">
        <v>38</v>
      </c>
      <c r="B3" s="94"/>
      <c r="C3" s="94"/>
      <c r="D3" s="94"/>
      <c r="E3" s="94"/>
      <c r="F3" s="94"/>
      <c r="G3" s="94"/>
      <c r="J3" s="58"/>
      <c r="L3" s="59"/>
    </row>
    <row r="4" spans="1:15" ht="21.75" customHeight="1" x14ac:dyDescent="0.2">
      <c r="A4" s="95" t="s">
        <v>43</v>
      </c>
      <c r="B4" s="95"/>
      <c r="C4" s="95"/>
      <c r="D4" s="95"/>
      <c r="E4" s="95"/>
      <c r="F4" s="95"/>
      <c r="G4" s="95"/>
      <c r="J4" s="58"/>
      <c r="L4" s="59"/>
    </row>
    <row r="5" spans="1:15" x14ac:dyDescent="0.2">
      <c r="A5" s="96" t="s">
        <v>131</v>
      </c>
      <c r="B5" s="97"/>
      <c r="C5" s="100" t="s">
        <v>39</v>
      </c>
      <c r="D5" s="100"/>
      <c r="E5" s="101" t="s">
        <v>40</v>
      </c>
      <c r="F5" s="102"/>
      <c r="G5" s="103"/>
      <c r="J5" s="58"/>
      <c r="L5" s="59"/>
    </row>
    <row r="6" spans="1:15" ht="33" customHeight="1" x14ac:dyDescent="0.2">
      <c r="A6" s="98"/>
      <c r="B6" s="99"/>
      <c r="C6" s="104"/>
      <c r="D6" s="104"/>
      <c r="E6" s="105"/>
      <c r="F6" s="106"/>
      <c r="G6" s="107"/>
      <c r="L6" s="59"/>
    </row>
    <row r="7" spans="1:15" s="62" customFormat="1" ht="22.5" customHeight="1" x14ac:dyDescent="0.2">
      <c r="A7" s="52" t="s">
        <v>4</v>
      </c>
      <c r="B7" s="52" t="s">
        <v>5</v>
      </c>
      <c r="C7" s="52" t="s">
        <v>6</v>
      </c>
      <c r="D7" s="52" t="s">
        <v>7</v>
      </c>
      <c r="E7" s="52"/>
      <c r="F7" s="61" t="s">
        <v>8</v>
      </c>
      <c r="G7" s="61" t="s">
        <v>9</v>
      </c>
      <c r="H7" s="57"/>
      <c r="J7" s="85"/>
    </row>
    <row r="8" spans="1:15" s="50" customFormat="1" ht="11.25" x14ac:dyDescent="0.2">
      <c r="A8" s="51"/>
      <c r="B8" s="81" t="s">
        <v>113</v>
      </c>
      <c r="C8" s="44"/>
      <c r="D8" s="47"/>
      <c r="E8" s="45"/>
      <c r="F8" s="48"/>
      <c r="G8" s="49"/>
      <c r="H8" s="79"/>
      <c r="I8" s="79"/>
      <c r="J8" s="79"/>
      <c r="K8" s="79"/>
    </row>
    <row r="9" spans="1:15" s="50" customFormat="1" ht="11.25" x14ac:dyDescent="0.2">
      <c r="A9" s="51"/>
      <c r="B9" s="81" t="s">
        <v>75</v>
      </c>
      <c r="C9" s="44"/>
      <c r="D9" s="47"/>
      <c r="E9" s="45"/>
      <c r="F9" s="48"/>
      <c r="G9" s="49"/>
      <c r="H9" s="79"/>
      <c r="I9" s="79"/>
      <c r="J9" s="79"/>
      <c r="K9" s="79"/>
    </row>
    <row r="10" spans="1:15" s="50" customFormat="1" ht="67.5" x14ac:dyDescent="0.3">
      <c r="A10" s="51" t="s">
        <v>69</v>
      </c>
      <c r="B10" s="46" t="s">
        <v>76</v>
      </c>
      <c r="C10" s="44" t="s">
        <v>77</v>
      </c>
      <c r="D10" s="47">
        <v>565</v>
      </c>
      <c r="E10" s="45"/>
      <c r="F10" s="48"/>
      <c r="G10" s="49"/>
      <c r="H10" s="82"/>
      <c r="I10" s="82"/>
      <c r="J10" s="82"/>
      <c r="K10" s="82"/>
      <c r="L10" s="82"/>
      <c r="M10" s="82"/>
      <c r="N10" s="82"/>
      <c r="O10" s="82"/>
    </row>
    <row r="11" spans="1:15" s="50" customFormat="1" ht="13.15" customHeight="1" x14ac:dyDescent="0.3">
      <c r="A11" s="51"/>
      <c r="B11" s="81" t="s">
        <v>78</v>
      </c>
      <c r="C11" s="44"/>
      <c r="D11" s="47"/>
      <c r="E11" s="45"/>
      <c r="F11" s="48"/>
      <c r="G11" s="49"/>
      <c r="H11" s="82"/>
      <c r="I11" s="82"/>
      <c r="J11" s="82"/>
      <c r="K11" s="82"/>
      <c r="L11" s="82"/>
      <c r="M11" s="82"/>
      <c r="N11" s="82"/>
      <c r="O11" s="82"/>
    </row>
    <row r="12" spans="1:15" s="50" customFormat="1" ht="33.75" x14ac:dyDescent="0.3">
      <c r="A12" s="51" t="s">
        <v>60</v>
      </c>
      <c r="B12" s="46" t="s">
        <v>79</v>
      </c>
      <c r="C12" s="44" t="s">
        <v>80</v>
      </c>
      <c r="D12" s="47">
        <v>201.15</v>
      </c>
      <c r="E12" s="45"/>
      <c r="F12" s="48"/>
      <c r="G12" s="49"/>
      <c r="H12" s="82"/>
      <c r="I12" s="82"/>
      <c r="J12" s="82"/>
      <c r="K12" s="82"/>
      <c r="L12" s="82"/>
      <c r="M12" s="82"/>
      <c r="N12" s="82"/>
      <c r="O12" s="82"/>
    </row>
    <row r="13" spans="1:15" s="50" customFormat="1" ht="33.75" x14ac:dyDescent="0.3">
      <c r="A13" s="51" t="s">
        <v>74</v>
      </c>
      <c r="B13" s="46" t="s">
        <v>81</v>
      </c>
      <c r="C13" s="44" t="s">
        <v>80</v>
      </c>
      <c r="D13" s="47">
        <f>D12*1.3</f>
        <v>261.5</v>
      </c>
      <c r="E13" s="45"/>
      <c r="F13" s="48"/>
      <c r="G13" s="49"/>
      <c r="H13" s="82"/>
      <c r="I13" s="82"/>
      <c r="J13" s="82"/>
      <c r="K13" s="82"/>
      <c r="L13" s="82"/>
      <c r="M13" s="82"/>
      <c r="N13" s="82"/>
      <c r="O13" s="82"/>
    </row>
    <row r="14" spans="1:15" s="50" customFormat="1" ht="33.75" x14ac:dyDescent="0.3">
      <c r="A14" s="51" t="s">
        <v>70</v>
      </c>
      <c r="B14" s="46" t="s">
        <v>82</v>
      </c>
      <c r="C14" s="44" t="s">
        <v>77</v>
      </c>
      <c r="D14" s="47">
        <v>447</v>
      </c>
      <c r="E14" s="45"/>
      <c r="F14" s="48"/>
      <c r="G14" s="49"/>
      <c r="H14" s="82"/>
      <c r="I14" s="82"/>
      <c r="J14" s="82"/>
      <c r="K14" s="82"/>
      <c r="L14" s="82"/>
      <c r="M14" s="82"/>
      <c r="N14" s="82"/>
      <c r="O14" s="82"/>
    </row>
    <row r="15" spans="1:15" s="50" customFormat="1" ht="22.5" x14ac:dyDescent="0.3">
      <c r="A15" s="51" t="s">
        <v>71</v>
      </c>
      <c r="B15" s="46" t="s">
        <v>83</v>
      </c>
      <c r="C15" s="44" t="s">
        <v>80</v>
      </c>
      <c r="D15" s="47">
        <v>178.8</v>
      </c>
      <c r="E15" s="45"/>
      <c r="F15" s="48"/>
      <c r="G15" s="49"/>
      <c r="H15" s="82"/>
      <c r="I15" s="82"/>
      <c r="J15" s="82"/>
      <c r="K15" s="82"/>
      <c r="L15" s="82"/>
      <c r="M15" s="82"/>
      <c r="N15" s="82"/>
      <c r="O15" s="82"/>
    </row>
    <row r="16" spans="1:15" s="50" customFormat="1" ht="22.5" x14ac:dyDescent="0.3">
      <c r="A16" s="51" t="s">
        <v>72</v>
      </c>
      <c r="B16" s="46" t="s">
        <v>84</v>
      </c>
      <c r="C16" s="44" t="s">
        <v>85</v>
      </c>
      <c r="D16" s="47">
        <v>3397.2</v>
      </c>
      <c r="E16" s="45"/>
      <c r="F16" s="48"/>
      <c r="G16" s="49"/>
      <c r="H16" s="82"/>
      <c r="I16" s="82"/>
      <c r="J16" s="82"/>
      <c r="K16" s="82"/>
      <c r="L16" s="82"/>
      <c r="M16" s="82"/>
      <c r="N16" s="82"/>
      <c r="O16" s="82"/>
    </row>
    <row r="17" spans="1:15" s="50" customFormat="1" ht="45" x14ac:dyDescent="0.3">
      <c r="A17" s="51" t="s">
        <v>61</v>
      </c>
      <c r="B17" s="46" t="s">
        <v>86</v>
      </c>
      <c r="C17" s="44" t="s">
        <v>80</v>
      </c>
      <c r="D17" s="47">
        <v>89.4</v>
      </c>
      <c r="E17" s="45"/>
      <c r="F17" s="48"/>
      <c r="G17" s="49"/>
      <c r="H17" s="82"/>
      <c r="I17" s="82"/>
      <c r="J17" s="82"/>
      <c r="K17" s="82"/>
      <c r="L17" s="82"/>
      <c r="M17" s="82"/>
      <c r="N17" s="82"/>
      <c r="O17" s="82"/>
    </row>
    <row r="18" spans="1:15" s="50" customFormat="1" ht="67.5" x14ac:dyDescent="0.3">
      <c r="A18" s="51" t="s">
        <v>62</v>
      </c>
      <c r="B18" s="46" t="s">
        <v>87</v>
      </c>
      <c r="C18" s="44" t="s">
        <v>80</v>
      </c>
      <c r="D18" s="47">
        <v>89.4</v>
      </c>
      <c r="E18" s="45"/>
      <c r="F18" s="48"/>
      <c r="G18" s="49"/>
      <c r="H18" s="82"/>
      <c r="I18" s="82"/>
      <c r="J18" s="82"/>
      <c r="K18" s="82"/>
      <c r="L18" s="82"/>
      <c r="M18" s="82"/>
      <c r="N18" s="82"/>
      <c r="O18" s="82"/>
    </row>
    <row r="19" spans="1:15" s="50" customFormat="1" ht="13.15" customHeight="1" x14ac:dyDescent="0.3">
      <c r="A19" s="51"/>
      <c r="B19" s="81" t="s">
        <v>88</v>
      </c>
      <c r="C19" s="44"/>
      <c r="D19" s="47"/>
      <c r="E19" s="45"/>
      <c r="F19" s="48"/>
      <c r="G19" s="49"/>
      <c r="H19" s="82"/>
      <c r="I19" s="82"/>
      <c r="J19" s="82"/>
      <c r="K19" s="82"/>
      <c r="L19" s="82"/>
      <c r="M19" s="82"/>
      <c r="N19" s="82"/>
      <c r="O19" s="82"/>
    </row>
    <row r="20" spans="1:15" s="50" customFormat="1" ht="33.75" x14ac:dyDescent="0.3">
      <c r="A20" s="51" t="s">
        <v>63</v>
      </c>
      <c r="B20" s="46" t="s">
        <v>89</v>
      </c>
      <c r="C20" s="44" t="s">
        <v>77</v>
      </c>
      <c r="D20" s="47">
        <v>447</v>
      </c>
      <c r="E20" s="45"/>
      <c r="F20" s="48"/>
      <c r="G20" s="49"/>
      <c r="H20" s="82"/>
      <c r="I20" s="82"/>
      <c r="J20" s="82"/>
      <c r="K20" s="82"/>
      <c r="L20" s="82"/>
      <c r="M20" s="82"/>
      <c r="N20" s="82"/>
      <c r="O20" s="82"/>
    </row>
    <row r="21" spans="1:15" s="50" customFormat="1" ht="33.75" x14ac:dyDescent="0.3">
      <c r="A21" s="51" t="s">
        <v>66</v>
      </c>
      <c r="B21" s="46" t="s">
        <v>90</v>
      </c>
      <c r="C21" s="44" t="s">
        <v>77</v>
      </c>
      <c r="D21" s="47">
        <v>447</v>
      </c>
      <c r="E21" s="45"/>
      <c r="F21" s="48"/>
      <c r="G21" s="49"/>
      <c r="H21" s="82"/>
      <c r="I21" s="82"/>
      <c r="J21" s="82"/>
      <c r="K21" s="82"/>
      <c r="L21" s="82"/>
      <c r="M21" s="82"/>
      <c r="N21" s="82"/>
      <c r="O21" s="82"/>
    </row>
    <row r="22" spans="1:15" s="50" customFormat="1" ht="22.5" x14ac:dyDescent="0.3">
      <c r="A22" s="51" t="s">
        <v>67</v>
      </c>
      <c r="B22" s="46" t="s">
        <v>91</v>
      </c>
      <c r="C22" s="44" t="s">
        <v>77</v>
      </c>
      <c r="D22" s="47">
        <v>447</v>
      </c>
      <c r="E22" s="45"/>
      <c r="F22" s="48"/>
      <c r="G22" s="49"/>
      <c r="H22" s="82"/>
      <c r="I22" s="82"/>
      <c r="J22" s="82"/>
      <c r="K22" s="82"/>
      <c r="L22" s="82"/>
      <c r="M22" s="82"/>
      <c r="N22" s="82"/>
      <c r="O22" s="82"/>
    </row>
    <row r="23" spans="1:15" s="50" customFormat="1" ht="33.75" x14ac:dyDescent="0.3">
      <c r="A23" s="51" t="s">
        <v>64</v>
      </c>
      <c r="B23" s="46" t="s">
        <v>92</v>
      </c>
      <c r="C23" s="44" t="s">
        <v>80</v>
      </c>
      <c r="D23" s="47">
        <v>0.89</v>
      </c>
      <c r="E23" s="45"/>
      <c r="F23" s="48"/>
      <c r="G23" s="49"/>
      <c r="H23" s="82"/>
      <c r="I23" s="82"/>
      <c r="J23" s="82"/>
      <c r="K23" s="82"/>
      <c r="L23" s="82"/>
      <c r="M23" s="82"/>
      <c r="N23" s="82"/>
      <c r="O23" s="82"/>
    </row>
    <row r="24" spans="1:15" s="50" customFormat="1" ht="33.75" x14ac:dyDescent="0.3">
      <c r="A24" s="51" t="s">
        <v>65</v>
      </c>
      <c r="B24" s="46" t="s">
        <v>93</v>
      </c>
      <c r="C24" s="44" t="s">
        <v>85</v>
      </c>
      <c r="D24" s="47">
        <v>16.91</v>
      </c>
      <c r="E24" s="45"/>
      <c r="F24" s="48"/>
      <c r="G24" s="49"/>
      <c r="H24" s="82"/>
      <c r="I24" s="82"/>
      <c r="J24" s="82"/>
      <c r="K24" s="82"/>
      <c r="L24" s="82"/>
      <c r="M24" s="82"/>
      <c r="N24" s="82"/>
      <c r="O24" s="82"/>
    </row>
    <row r="25" spans="1:15" s="50" customFormat="1" ht="33.75" x14ac:dyDescent="0.3">
      <c r="A25" s="51" t="s">
        <v>73</v>
      </c>
      <c r="B25" s="46" t="s">
        <v>94</v>
      </c>
      <c r="C25" s="44" t="s">
        <v>85</v>
      </c>
      <c r="D25" s="47">
        <v>8.9</v>
      </c>
      <c r="E25" s="45"/>
      <c r="F25" s="48"/>
      <c r="G25" s="49"/>
      <c r="H25" s="82"/>
      <c r="I25" s="82"/>
      <c r="J25" s="82"/>
      <c r="K25" s="82"/>
      <c r="L25" s="82"/>
      <c r="M25" s="82"/>
      <c r="N25" s="82"/>
      <c r="O25" s="82"/>
    </row>
    <row r="26" spans="1:15" s="50" customFormat="1" ht="56.25" x14ac:dyDescent="0.3">
      <c r="A26" s="51" t="s">
        <v>68</v>
      </c>
      <c r="B26" s="46" t="s">
        <v>95</v>
      </c>
      <c r="C26" s="44" t="s">
        <v>80</v>
      </c>
      <c r="D26" s="47">
        <v>22.35</v>
      </c>
      <c r="E26" s="45"/>
      <c r="F26" s="48"/>
      <c r="G26" s="49"/>
      <c r="H26" s="82"/>
      <c r="I26" s="82"/>
      <c r="J26" s="82"/>
      <c r="K26" s="82"/>
      <c r="L26" s="82"/>
      <c r="M26" s="82"/>
      <c r="N26" s="82"/>
      <c r="O26" s="82"/>
    </row>
    <row r="27" spans="1:15" s="50" customFormat="1" ht="12.6" customHeight="1" x14ac:dyDescent="0.3">
      <c r="A27" s="51"/>
      <c r="B27" s="81" t="s">
        <v>96</v>
      </c>
      <c r="C27" s="44"/>
      <c r="D27" s="47"/>
      <c r="E27" s="45"/>
      <c r="F27" s="48"/>
      <c r="G27" s="49"/>
      <c r="H27" s="82"/>
      <c r="I27" s="82"/>
      <c r="J27" s="82"/>
      <c r="K27" s="82"/>
      <c r="L27" s="82"/>
      <c r="M27" s="82"/>
      <c r="N27" s="82"/>
      <c r="O27" s="82"/>
    </row>
    <row r="28" spans="1:15" s="50" customFormat="1" ht="45" x14ac:dyDescent="0.3">
      <c r="A28" s="51" t="s">
        <v>58</v>
      </c>
      <c r="B28" s="46" t="s">
        <v>97</v>
      </c>
      <c r="C28" s="44" t="s">
        <v>80</v>
      </c>
      <c r="D28" s="47">
        <v>9.9600000000000009</v>
      </c>
      <c r="E28" s="45"/>
      <c r="F28" s="48"/>
      <c r="G28" s="49"/>
      <c r="H28" s="82"/>
      <c r="I28" s="82"/>
      <c r="J28" s="82"/>
      <c r="K28" s="82"/>
      <c r="L28" s="82"/>
      <c r="M28" s="82"/>
      <c r="N28" s="82"/>
      <c r="O28" s="82"/>
    </row>
    <row r="29" spans="1:15" s="50" customFormat="1" ht="33.75" x14ac:dyDescent="0.3">
      <c r="A29" s="51" t="s">
        <v>74</v>
      </c>
      <c r="B29" s="46" t="s">
        <v>81</v>
      </c>
      <c r="C29" s="44" t="s">
        <v>80</v>
      </c>
      <c r="D29" s="47">
        <f>D28*1.3</f>
        <v>12.95</v>
      </c>
      <c r="E29" s="45"/>
      <c r="F29" s="48"/>
      <c r="G29" s="49"/>
      <c r="H29" s="82"/>
      <c r="I29" s="82"/>
      <c r="J29" s="82"/>
      <c r="K29" s="82"/>
      <c r="L29" s="82"/>
      <c r="M29" s="82"/>
      <c r="N29" s="82"/>
      <c r="O29" s="82"/>
    </row>
    <row r="30" spans="1:15" s="50" customFormat="1" ht="33.75" x14ac:dyDescent="0.3">
      <c r="A30" s="51" t="s">
        <v>25</v>
      </c>
      <c r="B30" s="46" t="s">
        <v>98</v>
      </c>
      <c r="C30" s="44" t="s">
        <v>80</v>
      </c>
      <c r="D30" s="47">
        <v>19.91</v>
      </c>
      <c r="E30" s="45"/>
      <c r="F30" s="48"/>
      <c r="G30" s="49"/>
      <c r="H30" s="82"/>
      <c r="I30" s="82"/>
      <c r="J30" s="82"/>
      <c r="K30" s="82"/>
      <c r="L30" s="82"/>
      <c r="M30" s="82"/>
      <c r="N30" s="82"/>
      <c r="O30" s="82"/>
    </row>
    <row r="31" spans="1:15" s="50" customFormat="1" ht="56.25" x14ac:dyDescent="0.3">
      <c r="A31" s="51" t="s">
        <v>59</v>
      </c>
      <c r="B31" s="46" t="s">
        <v>99</v>
      </c>
      <c r="C31" s="44" t="s">
        <v>77</v>
      </c>
      <c r="D31" s="47">
        <v>99.55</v>
      </c>
      <c r="E31" s="45"/>
      <c r="F31" s="48"/>
      <c r="G31" s="49"/>
      <c r="H31" s="82"/>
      <c r="I31" s="82"/>
      <c r="J31" s="82"/>
      <c r="K31" s="82"/>
      <c r="L31" s="82"/>
      <c r="M31" s="82"/>
      <c r="N31" s="82"/>
      <c r="O31" s="82"/>
    </row>
    <row r="32" spans="1:15" s="50" customFormat="1" ht="45" x14ac:dyDescent="0.3">
      <c r="A32" s="51" t="s">
        <v>108</v>
      </c>
      <c r="B32" s="46" t="s">
        <v>116</v>
      </c>
      <c r="C32" s="44" t="s">
        <v>100</v>
      </c>
      <c r="D32" s="47">
        <v>123.56</v>
      </c>
      <c r="E32" s="45"/>
      <c r="F32" s="48"/>
      <c r="G32" s="49"/>
      <c r="H32" s="82"/>
      <c r="I32" s="82"/>
      <c r="J32" s="82"/>
      <c r="K32" s="82"/>
      <c r="L32" s="82"/>
      <c r="M32" s="82"/>
      <c r="N32" s="82"/>
      <c r="O32" s="82"/>
    </row>
    <row r="33" spans="1:15" s="50" customFormat="1" ht="45" x14ac:dyDescent="0.3">
      <c r="A33" s="51" t="s">
        <v>101</v>
      </c>
      <c r="B33" s="46" t="s">
        <v>109</v>
      </c>
      <c r="C33" s="44" t="s">
        <v>100</v>
      </c>
      <c r="D33" s="47">
        <v>16.45</v>
      </c>
      <c r="E33" s="45"/>
      <c r="F33" s="48"/>
      <c r="G33" s="49"/>
      <c r="H33" s="82"/>
      <c r="I33" s="82"/>
      <c r="J33" s="82"/>
      <c r="K33" s="82"/>
      <c r="L33" s="82"/>
      <c r="M33" s="82"/>
      <c r="N33" s="82"/>
      <c r="O33" s="82"/>
    </row>
    <row r="34" spans="1:15" s="50" customFormat="1" ht="11.45" customHeight="1" x14ac:dyDescent="0.3">
      <c r="A34" s="51"/>
      <c r="B34" s="81" t="s">
        <v>105</v>
      </c>
      <c r="C34" s="44"/>
      <c r="D34" s="47"/>
      <c r="E34" s="45"/>
      <c r="F34" s="48"/>
      <c r="G34" s="49"/>
      <c r="H34" s="82"/>
      <c r="I34" s="82"/>
      <c r="J34" s="82"/>
      <c r="K34" s="82"/>
      <c r="L34" s="82"/>
      <c r="M34" s="82"/>
      <c r="N34" s="82"/>
      <c r="O34" s="82"/>
    </row>
    <row r="35" spans="1:15" s="50" customFormat="1" ht="11.45" customHeight="1" x14ac:dyDescent="0.3">
      <c r="A35" s="51"/>
      <c r="B35" s="81" t="s">
        <v>47</v>
      </c>
      <c r="C35" s="44"/>
      <c r="D35" s="47"/>
      <c r="E35" s="45"/>
      <c r="F35" s="48"/>
      <c r="G35" s="49"/>
      <c r="H35" s="82"/>
      <c r="I35" s="82"/>
      <c r="J35" s="82"/>
      <c r="K35" s="82"/>
      <c r="L35" s="82"/>
      <c r="M35" s="82"/>
      <c r="N35" s="82"/>
      <c r="O35" s="82"/>
    </row>
    <row r="36" spans="1:15" s="50" customFormat="1" ht="67.5" x14ac:dyDescent="0.3">
      <c r="A36" s="51" t="s">
        <v>69</v>
      </c>
      <c r="B36" s="46" t="s">
        <v>76</v>
      </c>
      <c r="C36" s="44" t="s">
        <v>77</v>
      </c>
      <c r="D36" s="47">
        <v>926.05</v>
      </c>
      <c r="E36" s="45"/>
      <c r="F36" s="48"/>
      <c r="G36" s="49"/>
      <c r="H36" s="82"/>
      <c r="I36" s="82"/>
      <c r="J36" s="82"/>
      <c r="K36" s="82"/>
      <c r="L36" s="82"/>
      <c r="M36" s="82"/>
      <c r="N36" s="82"/>
      <c r="O36" s="82"/>
    </row>
    <row r="37" spans="1:15" s="50" customFormat="1" ht="11.45" customHeight="1" x14ac:dyDescent="0.3">
      <c r="A37" s="51"/>
      <c r="B37" s="81" t="s">
        <v>114</v>
      </c>
      <c r="C37" s="44"/>
      <c r="D37" s="47"/>
      <c r="E37" s="45"/>
      <c r="F37" s="48"/>
      <c r="G37" s="49"/>
      <c r="H37" s="82"/>
      <c r="I37" s="82"/>
      <c r="J37" s="82"/>
      <c r="K37" s="82"/>
      <c r="L37" s="82"/>
      <c r="M37" s="82"/>
      <c r="N37" s="82"/>
      <c r="O37" s="82"/>
    </row>
    <row r="38" spans="1:15" s="50" customFormat="1" ht="33.75" x14ac:dyDescent="0.3">
      <c r="A38" s="51" t="s">
        <v>60</v>
      </c>
      <c r="B38" s="46" t="s">
        <v>79</v>
      </c>
      <c r="C38" s="44" t="s">
        <v>80</v>
      </c>
      <c r="D38" s="47">
        <v>326.48</v>
      </c>
      <c r="E38" s="45"/>
      <c r="F38" s="48"/>
      <c r="G38" s="49"/>
      <c r="H38" s="82"/>
      <c r="I38" s="82"/>
      <c r="J38" s="82"/>
      <c r="K38" s="82"/>
      <c r="L38" s="82"/>
      <c r="M38" s="82"/>
      <c r="N38" s="82"/>
      <c r="O38" s="82"/>
    </row>
    <row r="39" spans="1:15" s="50" customFormat="1" ht="33.75" x14ac:dyDescent="0.3">
      <c r="A39" s="51" t="s">
        <v>74</v>
      </c>
      <c r="B39" s="46" t="s">
        <v>81</v>
      </c>
      <c r="C39" s="44" t="s">
        <v>80</v>
      </c>
      <c r="D39" s="47">
        <f>D38*1.3</f>
        <v>424.42</v>
      </c>
      <c r="E39" s="45"/>
      <c r="F39" s="48"/>
      <c r="G39" s="49"/>
      <c r="H39" s="82"/>
      <c r="I39" s="82"/>
      <c r="J39" s="82"/>
      <c r="K39" s="82"/>
      <c r="L39" s="82"/>
      <c r="M39" s="82"/>
      <c r="N39" s="82"/>
      <c r="O39" s="82"/>
    </row>
    <row r="40" spans="1:15" s="50" customFormat="1" ht="33.75" x14ac:dyDescent="0.3">
      <c r="A40" s="51" t="s">
        <v>70</v>
      </c>
      <c r="B40" s="46" t="s">
        <v>82</v>
      </c>
      <c r="C40" s="44" t="s">
        <v>77</v>
      </c>
      <c r="D40" s="47">
        <v>725.5</v>
      </c>
      <c r="E40" s="45"/>
      <c r="F40" s="48"/>
      <c r="G40" s="49"/>
      <c r="H40" s="82"/>
      <c r="I40" s="82"/>
      <c r="J40" s="82"/>
      <c r="K40" s="82"/>
      <c r="L40" s="82"/>
      <c r="M40" s="82"/>
      <c r="N40" s="82"/>
      <c r="O40" s="82"/>
    </row>
    <row r="41" spans="1:15" s="50" customFormat="1" ht="22.5" x14ac:dyDescent="0.3">
      <c r="A41" s="51" t="s">
        <v>71</v>
      </c>
      <c r="B41" s="46" t="s">
        <v>83</v>
      </c>
      <c r="C41" s="44" t="s">
        <v>80</v>
      </c>
      <c r="D41" s="47">
        <v>290.2</v>
      </c>
      <c r="E41" s="45"/>
      <c r="F41" s="48"/>
      <c r="G41" s="49"/>
      <c r="H41" s="82"/>
      <c r="I41" s="82"/>
      <c r="J41" s="82"/>
      <c r="K41" s="82"/>
      <c r="L41" s="82"/>
      <c r="M41" s="82"/>
      <c r="N41" s="82"/>
      <c r="O41" s="82"/>
    </row>
    <row r="42" spans="1:15" s="50" customFormat="1" ht="22.5" x14ac:dyDescent="0.3">
      <c r="A42" s="51" t="s">
        <v>72</v>
      </c>
      <c r="B42" s="46" t="s">
        <v>84</v>
      </c>
      <c r="C42" s="44" t="s">
        <v>85</v>
      </c>
      <c r="D42" s="47">
        <v>5513.8</v>
      </c>
      <c r="E42" s="45"/>
      <c r="F42" s="48"/>
      <c r="G42" s="49"/>
      <c r="H42" s="82"/>
      <c r="I42" s="82"/>
      <c r="J42" s="82"/>
      <c r="K42" s="82"/>
      <c r="L42" s="82"/>
      <c r="M42" s="82"/>
      <c r="N42" s="82"/>
      <c r="O42" s="82"/>
    </row>
    <row r="43" spans="1:15" s="50" customFormat="1" ht="45" x14ac:dyDescent="0.3">
      <c r="A43" s="51" t="s">
        <v>61</v>
      </c>
      <c r="B43" s="46" t="s">
        <v>86</v>
      </c>
      <c r="C43" s="44" t="s">
        <v>80</v>
      </c>
      <c r="D43" s="47">
        <v>145.1</v>
      </c>
      <c r="E43" s="45"/>
      <c r="F43" s="48"/>
      <c r="G43" s="49"/>
      <c r="H43" s="82"/>
      <c r="I43" s="82"/>
      <c r="J43" s="82"/>
      <c r="K43" s="82"/>
      <c r="L43" s="82"/>
      <c r="M43" s="82"/>
      <c r="N43" s="82"/>
      <c r="O43" s="82"/>
    </row>
    <row r="44" spans="1:15" s="50" customFormat="1" ht="67.5" x14ac:dyDescent="0.3">
      <c r="A44" s="51" t="s">
        <v>62</v>
      </c>
      <c r="B44" s="46" t="s">
        <v>87</v>
      </c>
      <c r="C44" s="44" t="s">
        <v>80</v>
      </c>
      <c r="D44" s="47">
        <v>145.1</v>
      </c>
      <c r="E44" s="45"/>
      <c r="F44" s="48"/>
      <c r="G44" s="49"/>
      <c r="H44" s="82"/>
      <c r="I44" s="82"/>
      <c r="J44" s="82"/>
      <c r="K44" s="82"/>
      <c r="L44" s="82"/>
      <c r="M44" s="82"/>
      <c r="N44" s="82"/>
      <c r="O44" s="82"/>
    </row>
    <row r="45" spans="1:15" s="50" customFormat="1" ht="12" customHeight="1" x14ac:dyDescent="0.3">
      <c r="A45" s="51"/>
      <c r="B45" s="81" t="s">
        <v>88</v>
      </c>
      <c r="C45" s="44"/>
      <c r="D45" s="47"/>
      <c r="E45" s="45"/>
      <c r="F45" s="48"/>
      <c r="G45" s="49"/>
      <c r="H45" s="82"/>
      <c r="I45" s="82"/>
      <c r="J45" s="82"/>
      <c r="K45" s="82"/>
      <c r="L45" s="82"/>
      <c r="M45" s="82"/>
      <c r="N45" s="82"/>
      <c r="O45" s="82"/>
    </row>
    <row r="46" spans="1:15" s="50" customFormat="1" ht="33.75" x14ac:dyDescent="0.3">
      <c r="A46" s="51" t="s">
        <v>63</v>
      </c>
      <c r="B46" s="46" t="s">
        <v>89</v>
      </c>
      <c r="C46" s="44" t="s">
        <v>77</v>
      </c>
      <c r="D46" s="47">
        <v>725.5</v>
      </c>
      <c r="E46" s="45"/>
      <c r="F46" s="48"/>
      <c r="G46" s="49"/>
      <c r="H46" s="82"/>
      <c r="I46" s="82"/>
      <c r="J46" s="82"/>
      <c r="K46" s="82"/>
      <c r="L46" s="82"/>
      <c r="M46" s="82"/>
      <c r="N46" s="82"/>
      <c r="O46" s="82"/>
    </row>
    <row r="47" spans="1:15" s="50" customFormat="1" ht="33.75" x14ac:dyDescent="0.3">
      <c r="A47" s="51" t="s">
        <v>66</v>
      </c>
      <c r="B47" s="46" t="s">
        <v>90</v>
      </c>
      <c r="C47" s="44" t="s">
        <v>77</v>
      </c>
      <c r="D47" s="47">
        <v>725.5</v>
      </c>
      <c r="E47" s="45"/>
      <c r="F47" s="48"/>
      <c r="G47" s="49"/>
      <c r="H47" s="82"/>
      <c r="I47" s="82"/>
      <c r="J47" s="82"/>
      <c r="K47" s="82"/>
      <c r="L47" s="82"/>
      <c r="M47" s="82"/>
      <c r="N47" s="82"/>
      <c r="O47" s="82"/>
    </row>
    <row r="48" spans="1:15" s="50" customFormat="1" ht="22.5" x14ac:dyDescent="0.3">
      <c r="A48" s="51" t="s">
        <v>67</v>
      </c>
      <c r="B48" s="46" t="s">
        <v>91</v>
      </c>
      <c r="C48" s="44" t="s">
        <v>77</v>
      </c>
      <c r="D48" s="47">
        <v>725.5</v>
      </c>
      <c r="E48" s="45"/>
      <c r="F48" s="48"/>
      <c r="G48" s="49"/>
      <c r="H48" s="82"/>
      <c r="I48" s="82"/>
      <c r="J48" s="82"/>
      <c r="K48" s="82"/>
      <c r="L48" s="82"/>
      <c r="M48" s="82"/>
      <c r="N48" s="82"/>
      <c r="O48" s="82"/>
    </row>
    <row r="49" spans="1:15" s="50" customFormat="1" ht="33.75" x14ac:dyDescent="0.3">
      <c r="A49" s="51" t="s">
        <v>64</v>
      </c>
      <c r="B49" s="46" t="s">
        <v>92</v>
      </c>
      <c r="C49" s="44" t="s">
        <v>80</v>
      </c>
      <c r="D49" s="47">
        <v>1.45</v>
      </c>
      <c r="E49" s="45"/>
      <c r="F49" s="48"/>
      <c r="G49" s="49"/>
      <c r="H49" s="82"/>
      <c r="I49" s="82"/>
      <c r="J49" s="82"/>
      <c r="K49" s="82"/>
      <c r="L49" s="82"/>
      <c r="M49" s="82"/>
      <c r="N49" s="82"/>
      <c r="O49" s="82"/>
    </row>
    <row r="50" spans="1:15" s="50" customFormat="1" ht="33.75" x14ac:dyDescent="0.3">
      <c r="A50" s="51" t="s">
        <v>65</v>
      </c>
      <c r="B50" s="46" t="s">
        <v>93</v>
      </c>
      <c r="C50" s="44" t="s">
        <v>85</v>
      </c>
      <c r="D50" s="47">
        <v>27.55</v>
      </c>
      <c r="E50" s="45"/>
      <c r="F50" s="48"/>
      <c r="G50" s="49"/>
      <c r="H50" s="82"/>
      <c r="I50" s="82"/>
      <c r="J50" s="82"/>
      <c r="K50" s="82"/>
      <c r="L50" s="82"/>
      <c r="M50" s="82"/>
      <c r="N50" s="82"/>
      <c r="O50" s="82"/>
    </row>
    <row r="51" spans="1:15" s="50" customFormat="1" ht="33.75" x14ac:dyDescent="0.3">
      <c r="A51" s="51" t="s">
        <v>73</v>
      </c>
      <c r="B51" s="46" t="s">
        <v>94</v>
      </c>
      <c r="C51" s="44" t="s">
        <v>85</v>
      </c>
      <c r="D51" s="47">
        <v>14.5</v>
      </c>
      <c r="E51" s="45"/>
      <c r="F51" s="48"/>
      <c r="G51" s="49"/>
      <c r="H51" s="82"/>
      <c r="I51" s="82"/>
      <c r="J51" s="82"/>
      <c r="K51" s="82"/>
      <c r="L51" s="82"/>
      <c r="M51" s="82"/>
      <c r="N51" s="82"/>
      <c r="O51" s="82"/>
    </row>
    <row r="52" spans="1:15" s="50" customFormat="1" ht="56.25" x14ac:dyDescent="0.3">
      <c r="A52" s="51" t="s">
        <v>68</v>
      </c>
      <c r="B52" s="46" t="s">
        <v>95</v>
      </c>
      <c r="C52" s="44" t="s">
        <v>80</v>
      </c>
      <c r="D52" s="47">
        <v>36.28</v>
      </c>
      <c r="E52" s="45"/>
      <c r="F52" s="48"/>
      <c r="G52" s="49"/>
      <c r="H52" s="82"/>
      <c r="I52" s="82"/>
      <c r="J52" s="82"/>
      <c r="K52" s="82"/>
      <c r="L52" s="82"/>
      <c r="M52" s="82"/>
      <c r="N52" s="82"/>
      <c r="O52" s="82"/>
    </row>
    <row r="53" spans="1:15" s="50" customFormat="1" ht="10.9" customHeight="1" x14ac:dyDescent="0.3">
      <c r="A53" s="51"/>
      <c r="B53" s="81" t="s">
        <v>96</v>
      </c>
      <c r="C53" s="44"/>
      <c r="D53" s="47"/>
      <c r="E53" s="45"/>
      <c r="F53" s="48"/>
      <c r="G53" s="49"/>
      <c r="H53" s="82"/>
      <c r="I53" s="82"/>
      <c r="J53" s="82"/>
      <c r="K53" s="82"/>
      <c r="L53" s="82"/>
      <c r="M53" s="82"/>
      <c r="N53" s="82"/>
      <c r="O53" s="82"/>
    </row>
    <row r="54" spans="1:15" s="50" customFormat="1" ht="33.75" x14ac:dyDescent="0.3">
      <c r="A54" s="51" t="s">
        <v>103</v>
      </c>
      <c r="B54" s="46" t="s">
        <v>110</v>
      </c>
      <c r="C54" s="44" t="s">
        <v>80</v>
      </c>
      <c r="D54" s="47">
        <f>1.7*10.4*0.1</f>
        <v>1.77</v>
      </c>
      <c r="E54" s="45"/>
      <c r="F54" s="48"/>
      <c r="G54" s="49"/>
      <c r="H54" s="82"/>
      <c r="I54" s="82"/>
      <c r="J54" s="82"/>
      <c r="K54" s="82"/>
      <c r="L54" s="82"/>
      <c r="M54" s="82"/>
      <c r="N54" s="82"/>
      <c r="O54" s="82"/>
    </row>
    <row r="55" spans="1:15" s="50" customFormat="1" ht="45" x14ac:dyDescent="0.3">
      <c r="A55" s="51" t="s">
        <v>58</v>
      </c>
      <c r="B55" s="46" t="s">
        <v>97</v>
      </c>
      <c r="C55" s="44" t="s">
        <v>80</v>
      </c>
      <c r="D55" s="47">
        <v>19.93</v>
      </c>
      <c r="E55" s="45"/>
      <c r="F55" s="48"/>
      <c r="G55" s="49"/>
      <c r="H55" s="82"/>
      <c r="I55" s="82"/>
      <c r="J55" s="82"/>
      <c r="K55" s="82"/>
      <c r="L55" s="82"/>
      <c r="M55" s="82"/>
      <c r="N55" s="82"/>
      <c r="O55" s="82"/>
    </row>
    <row r="56" spans="1:15" s="50" customFormat="1" ht="33.75" x14ac:dyDescent="0.3">
      <c r="A56" s="51" t="s">
        <v>74</v>
      </c>
      <c r="B56" s="46" t="s">
        <v>81</v>
      </c>
      <c r="C56" s="44" t="s">
        <v>80</v>
      </c>
      <c r="D56" s="47">
        <f>(D54+D55)*1.3</f>
        <v>28.21</v>
      </c>
      <c r="E56" s="45"/>
      <c r="F56" s="48"/>
      <c r="G56" s="49"/>
      <c r="H56" s="82"/>
      <c r="I56" s="82"/>
      <c r="J56" s="82"/>
      <c r="K56" s="82"/>
      <c r="L56" s="82"/>
      <c r="M56" s="82"/>
      <c r="N56" s="82"/>
      <c r="O56" s="82"/>
    </row>
    <row r="57" spans="1:15" s="50" customFormat="1" ht="33.75" x14ac:dyDescent="0.3">
      <c r="A57" s="51" t="s">
        <v>25</v>
      </c>
      <c r="B57" s="46" t="s">
        <v>98</v>
      </c>
      <c r="C57" s="44" t="s">
        <v>80</v>
      </c>
      <c r="D57" s="47">
        <v>39.86</v>
      </c>
      <c r="E57" s="45"/>
      <c r="F57" s="48"/>
      <c r="G57" s="49"/>
      <c r="H57" s="82"/>
      <c r="I57" s="82"/>
      <c r="J57" s="82"/>
      <c r="K57" s="82"/>
      <c r="L57" s="82"/>
      <c r="M57" s="82"/>
      <c r="N57" s="82"/>
      <c r="O57" s="82"/>
    </row>
    <row r="58" spans="1:15" s="50" customFormat="1" ht="56.25" x14ac:dyDescent="0.3">
      <c r="A58" s="51" t="s">
        <v>59</v>
      </c>
      <c r="B58" s="46" t="s">
        <v>99</v>
      </c>
      <c r="C58" s="44" t="s">
        <v>77</v>
      </c>
      <c r="D58" s="47">
        <v>199.32</v>
      </c>
      <c r="E58" s="45"/>
      <c r="F58" s="48"/>
      <c r="G58" s="49"/>
      <c r="H58" s="82"/>
      <c r="I58" s="82"/>
      <c r="J58" s="82"/>
      <c r="K58" s="82"/>
      <c r="L58" s="82"/>
      <c r="M58" s="82"/>
      <c r="N58" s="82"/>
      <c r="O58" s="82"/>
    </row>
    <row r="59" spans="1:15" s="50" customFormat="1" ht="45" x14ac:dyDescent="0.3">
      <c r="A59" s="51" t="s">
        <v>108</v>
      </c>
      <c r="B59" s="46" t="s">
        <v>116</v>
      </c>
      <c r="C59" s="44" t="s">
        <v>100</v>
      </c>
      <c r="D59" s="47">
        <v>154.19999999999999</v>
      </c>
      <c r="E59" s="45"/>
      <c r="F59" s="48"/>
      <c r="G59" s="49"/>
      <c r="H59" s="82"/>
      <c r="I59" s="82"/>
      <c r="J59" s="82"/>
      <c r="K59" s="82"/>
      <c r="L59" s="82"/>
      <c r="M59" s="82"/>
      <c r="N59" s="82"/>
      <c r="O59" s="82"/>
    </row>
    <row r="60" spans="1:15" s="50" customFormat="1" ht="45" x14ac:dyDescent="0.3">
      <c r="A60" s="51" t="s">
        <v>101</v>
      </c>
      <c r="B60" s="46" t="s">
        <v>109</v>
      </c>
      <c r="C60" s="44" t="s">
        <v>100</v>
      </c>
      <c r="D60" s="47">
        <v>15</v>
      </c>
      <c r="E60" s="45"/>
      <c r="F60" s="48"/>
      <c r="G60" s="49"/>
      <c r="H60" s="82"/>
      <c r="I60" s="82"/>
      <c r="J60" s="82"/>
      <c r="K60" s="82"/>
      <c r="L60" s="82"/>
      <c r="M60" s="82"/>
      <c r="N60" s="82"/>
      <c r="O60" s="82"/>
    </row>
    <row r="61" spans="1:15" s="50" customFormat="1" ht="10.9" customHeight="1" x14ac:dyDescent="0.3">
      <c r="A61" s="51"/>
      <c r="B61" s="81" t="s">
        <v>115</v>
      </c>
      <c r="C61" s="44"/>
      <c r="D61" s="47"/>
      <c r="E61" s="45"/>
      <c r="F61" s="48"/>
      <c r="G61" s="49"/>
      <c r="H61" s="82"/>
      <c r="I61" s="82"/>
      <c r="J61" s="82"/>
      <c r="K61" s="82"/>
      <c r="L61" s="82"/>
      <c r="M61" s="82"/>
      <c r="N61" s="82"/>
      <c r="O61" s="82"/>
    </row>
    <row r="62" spans="1:15" s="50" customFormat="1" ht="90" x14ac:dyDescent="0.3">
      <c r="A62" s="51" t="s">
        <v>102</v>
      </c>
      <c r="B62" s="46" t="s">
        <v>111</v>
      </c>
      <c r="C62" s="44" t="s">
        <v>106</v>
      </c>
      <c r="D62" s="47">
        <v>1</v>
      </c>
      <c r="E62" s="45"/>
      <c r="F62" s="48"/>
      <c r="G62" s="49"/>
      <c r="H62" s="82"/>
      <c r="I62" s="82"/>
      <c r="J62" s="82"/>
      <c r="K62" s="82"/>
      <c r="L62" s="82"/>
      <c r="M62" s="82"/>
      <c r="N62" s="82"/>
      <c r="O62" s="82"/>
    </row>
    <row r="63" spans="1:15" s="50" customFormat="1" ht="22.5" x14ac:dyDescent="0.3">
      <c r="A63" s="27" t="s">
        <v>129</v>
      </c>
      <c r="B63" s="90" t="s">
        <v>130</v>
      </c>
      <c r="C63" s="91" t="s">
        <v>106</v>
      </c>
      <c r="D63" s="47">
        <v>1</v>
      </c>
      <c r="E63" s="45"/>
      <c r="F63" s="48"/>
      <c r="G63" s="49"/>
      <c r="H63" s="82"/>
      <c r="I63" s="82"/>
      <c r="J63" s="82"/>
      <c r="K63" s="82"/>
      <c r="L63" s="82"/>
      <c r="M63" s="82"/>
      <c r="N63" s="82"/>
      <c r="O63" s="82"/>
    </row>
    <row r="64" spans="1:15" s="50" customFormat="1" ht="33.75" x14ac:dyDescent="0.3">
      <c r="A64" s="89" t="s">
        <v>127</v>
      </c>
      <c r="B64" s="46" t="s">
        <v>128</v>
      </c>
      <c r="C64" s="44" t="s">
        <v>80</v>
      </c>
      <c r="D64" s="47">
        <v>2.95</v>
      </c>
      <c r="E64" s="45"/>
      <c r="F64" s="48"/>
      <c r="G64" s="49"/>
      <c r="H64" s="82"/>
      <c r="I64" s="82"/>
      <c r="J64" s="82"/>
      <c r="K64" s="82"/>
      <c r="L64" s="82"/>
      <c r="M64" s="82"/>
      <c r="N64" s="82"/>
      <c r="O64" s="82"/>
    </row>
    <row r="65" spans="1:15" s="50" customFormat="1" ht="45" x14ac:dyDescent="0.3">
      <c r="A65" s="89" t="s">
        <v>117</v>
      </c>
      <c r="B65" s="46" t="s">
        <v>118</v>
      </c>
      <c r="C65" s="44" t="s">
        <v>106</v>
      </c>
      <c r="D65" s="47">
        <v>1</v>
      </c>
      <c r="E65" s="45"/>
      <c r="F65" s="48"/>
      <c r="G65" s="49"/>
      <c r="H65" s="82"/>
      <c r="I65" s="82"/>
      <c r="J65" s="82"/>
      <c r="K65" s="82"/>
      <c r="L65" s="82"/>
      <c r="M65" s="82"/>
      <c r="N65" s="82"/>
      <c r="O65" s="82"/>
    </row>
    <row r="66" spans="1:15" s="50" customFormat="1" ht="20.25" x14ac:dyDescent="0.3">
      <c r="A66" s="89" t="s">
        <v>119</v>
      </c>
      <c r="B66" s="46" t="s">
        <v>120</v>
      </c>
      <c r="C66" s="44" t="s">
        <v>106</v>
      </c>
      <c r="D66" s="47">
        <v>1</v>
      </c>
      <c r="E66" s="45"/>
      <c r="F66" s="48"/>
      <c r="G66" s="49"/>
      <c r="H66" s="82"/>
      <c r="I66" s="82"/>
      <c r="J66" s="82"/>
      <c r="K66" s="82"/>
      <c r="L66" s="82"/>
      <c r="M66" s="82"/>
      <c r="N66" s="82"/>
      <c r="O66" s="82"/>
    </row>
    <row r="67" spans="1:15" s="50" customFormat="1" ht="20.25" x14ac:dyDescent="0.3">
      <c r="A67" s="89" t="s">
        <v>121</v>
      </c>
      <c r="B67" s="46" t="s">
        <v>122</v>
      </c>
      <c r="C67" s="44" t="s">
        <v>106</v>
      </c>
      <c r="D67" s="47">
        <v>1</v>
      </c>
      <c r="E67" s="45"/>
      <c r="F67" s="48"/>
      <c r="G67" s="49"/>
      <c r="H67" s="82"/>
      <c r="I67" s="82"/>
      <c r="J67" s="82"/>
      <c r="K67" s="82"/>
      <c r="L67" s="82"/>
      <c r="M67" s="82"/>
      <c r="N67" s="82"/>
      <c r="O67" s="82"/>
    </row>
    <row r="68" spans="1:15" s="50" customFormat="1" ht="33.75" x14ac:dyDescent="0.3">
      <c r="A68" s="89" t="s">
        <v>123</v>
      </c>
      <c r="B68" s="46" t="s">
        <v>124</v>
      </c>
      <c r="C68" s="44" t="s">
        <v>106</v>
      </c>
      <c r="D68" s="47">
        <v>1</v>
      </c>
      <c r="E68" s="45"/>
      <c r="F68" s="48"/>
      <c r="G68" s="49"/>
      <c r="H68" s="82"/>
      <c r="I68" s="82"/>
      <c r="J68" s="82"/>
      <c r="K68" s="82"/>
      <c r="L68" s="82"/>
      <c r="M68" s="82"/>
      <c r="N68" s="82"/>
      <c r="O68" s="82"/>
    </row>
    <row r="69" spans="1:15" s="50" customFormat="1" ht="33.75" x14ac:dyDescent="0.3">
      <c r="A69" s="89" t="s">
        <v>125</v>
      </c>
      <c r="B69" s="46" t="s">
        <v>126</v>
      </c>
      <c r="C69" s="44" t="s">
        <v>106</v>
      </c>
      <c r="D69" s="47">
        <v>1</v>
      </c>
      <c r="E69" s="45"/>
      <c r="F69" s="48"/>
      <c r="G69" s="49"/>
      <c r="H69" s="82"/>
      <c r="I69" s="82"/>
      <c r="J69" s="82"/>
      <c r="K69" s="82"/>
      <c r="L69" s="82"/>
      <c r="M69" s="82"/>
      <c r="N69" s="82"/>
      <c r="O69" s="82"/>
    </row>
    <row r="70" spans="1:15" s="50" customFormat="1" ht="33.75" x14ac:dyDescent="0.3">
      <c r="A70" s="89" t="s">
        <v>74</v>
      </c>
      <c r="B70" s="46" t="s">
        <v>81</v>
      </c>
      <c r="C70" s="44" t="s">
        <v>80</v>
      </c>
      <c r="D70" s="47">
        <f>D64*1.3</f>
        <v>3.84</v>
      </c>
      <c r="E70" s="45"/>
      <c r="F70" s="48"/>
      <c r="G70" s="49"/>
      <c r="H70" s="82"/>
      <c r="I70" s="82"/>
      <c r="J70" s="82"/>
      <c r="K70" s="82"/>
      <c r="L70" s="82"/>
      <c r="M70" s="82"/>
      <c r="N70" s="82"/>
      <c r="O70" s="82"/>
    </row>
    <row r="71" spans="1:15" s="50" customFormat="1" ht="45" x14ac:dyDescent="0.3">
      <c r="A71" s="51" t="s">
        <v>104</v>
      </c>
      <c r="B71" s="46" t="s">
        <v>112</v>
      </c>
      <c r="C71" s="44" t="s">
        <v>107</v>
      </c>
      <c r="D71" s="47">
        <v>9</v>
      </c>
      <c r="E71" s="45"/>
      <c r="F71" s="48"/>
      <c r="G71" s="49"/>
      <c r="H71" s="82"/>
      <c r="I71" s="82"/>
      <c r="J71" s="82"/>
      <c r="K71" s="82"/>
      <c r="L71" s="82"/>
      <c r="M71" s="82"/>
      <c r="N71" s="82"/>
      <c r="O71" s="82"/>
    </row>
    <row r="72" spans="1:15" s="64" customFormat="1" ht="15" customHeight="1" x14ac:dyDescent="0.3">
      <c r="A72" s="63"/>
      <c r="D72" s="108" t="s">
        <v>10</v>
      </c>
      <c r="E72" s="108"/>
      <c r="F72" s="108"/>
      <c r="G72" s="65">
        <f>SUM(G8:G71)</f>
        <v>0</v>
      </c>
      <c r="H72" s="82"/>
      <c r="I72" s="82"/>
      <c r="J72" s="79"/>
      <c r="K72" s="79"/>
    </row>
    <row r="73" spans="1:15" s="64" customFormat="1" ht="13.15" customHeight="1" x14ac:dyDescent="0.2">
      <c r="A73" s="63"/>
      <c r="B73" s="66"/>
      <c r="C73" s="67"/>
      <c r="D73" s="109" t="s">
        <v>11</v>
      </c>
      <c r="E73" s="109"/>
      <c r="F73" s="109"/>
      <c r="G73" s="65">
        <f>G72*0.16</f>
        <v>0</v>
      </c>
      <c r="H73" s="79"/>
      <c r="I73" s="79"/>
      <c r="J73" s="79"/>
      <c r="K73" s="79"/>
    </row>
    <row r="74" spans="1:15" s="64" customFormat="1" ht="13.15" customHeight="1" x14ac:dyDescent="0.2">
      <c r="A74" s="68"/>
      <c r="B74" s="69"/>
      <c r="C74" s="70"/>
      <c r="D74" s="109" t="s">
        <v>12</v>
      </c>
      <c r="E74" s="109"/>
      <c r="F74" s="109"/>
      <c r="G74" s="71">
        <f>G73+G72</f>
        <v>0</v>
      </c>
      <c r="H74" s="86"/>
      <c r="I74" s="79"/>
      <c r="J74" s="79"/>
      <c r="K74" s="79"/>
    </row>
    <row r="75" spans="1:15" s="64" customFormat="1" ht="10.9" customHeight="1" x14ac:dyDescent="0.3">
      <c r="A75" s="68"/>
      <c r="B75" s="54"/>
      <c r="C75" s="54"/>
      <c r="D75" s="53"/>
      <c r="E75" s="54"/>
      <c r="F75" s="72"/>
      <c r="G75" s="72"/>
      <c r="H75" s="79"/>
      <c r="I75" s="88"/>
      <c r="J75" s="79"/>
      <c r="K75" s="79"/>
    </row>
    <row r="76" spans="1:15" s="54" customFormat="1" ht="11.25" x14ac:dyDescent="0.2">
      <c r="A76" s="68"/>
      <c r="F76" s="72"/>
      <c r="G76" s="72"/>
      <c r="H76" s="79"/>
      <c r="I76" s="79"/>
      <c r="J76" s="79"/>
      <c r="K76" s="79"/>
    </row>
    <row r="77" spans="1:15" s="73" customFormat="1" ht="15.75" x14ac:dyDescent="0.2">
      <c r="B77" s="74"/>
      <c r="C77" s="75"/>
      <c r="D77" s="110" t="s">
        <v>44</v>
      </c>
      <c r="E77" s="110"/>
      <c r="F77" s="110"/>
      <c r="G77" s="71">
        <f>G74</f>
        <v>0</v>
      </c>
      <c r="H77" s="87"/>
      <c r="I77" s="76"/>
    </row>
    <row r="78" spans="1:15" s="73" customFormat="1" x14ac:dyDescent="0.2">
      <c r="B78" s="74"/>
      <c r="C78" s="75"/>
      <c r="D78" s="55"/>
      <c r="G78" s="73" t="s">
        <v>57</v>
      </c>
      <c r="H78" s="57"/>
      <c r="I78" s="80"/>
    </row>
    <row r="79" spans="1:15" s="73" customFormat="1" x14ac:dyDescent="0.2">
      <c r="B79" s="74"/>
      <c r="C79" s="75"/>
      <c r="D79" s="111" t="s">
        <v>45</v>
      </c>
      <c r="E79" s="112"/>
      <c r="F79" s="112"/>
      <c r="G79" s="112"/>
      <c r="H79" s="57"/>
      <c r="I79" s="80"/>
    </row>
    <row r="80" spans="1:15" s="73" customFormat="1" x14ac:dyDescent="0.2">
      <c r="B80" s="74"/>
      <c r="C80" s="75"/>
      <c r="D80" s="112"/>
      <c r="E80" s="112"/>
      <c r="F80" s="112"/>
      <c r="G80" s="112"/>
      <c r="H80" s="57"/>
    </row>
    <row r="81" spans="1:8" s="73" customFormat="1" x14ac:dyDescent="0.2">
      <c r="B81" s="74"/>
      <c r="C81" s="75"/>
      <c r="D81" s="112"/>
      <c r="E81" s="112"/>
      <c r="F81" s="112"/>
      <c r="G81" s="112"/>
      <c r="H81" s="57"/>
    </row>
    <row r="82" spans="1:8" s="73" customFormat="1" x14ac:dyDescent="0.2">
      <c r="B82" s="74"/>
      <c r="C82" s="75"/>
      <c r="D82" s="112"/>
      <c r="E82" s="112"/>
      <c r="F82" s="112"/>
      <c r="G82" s="112"/>
      <c r="H82" s="57"/>
    </row>
    <row r="91" spans="1:8" x14ac:dyDescent="0.2">
      <c r="A91" s="57"/>
      <c r="B91" s="78"/>
      <c r="F91" s="56"/>
      <c r="G91" s="56"/>
      <c r="H91" s="56"/>
    </row>
    <row r="92" spans="1:8" x14ac:dyDescent="0.2">
      <c r="A92" s="57"/>
      <c r="B92" s="78"/>
      <c r="C92" s="83"/>
      <c r="E92" s="83"/>
      <c r="F92" s="56"/>
      <c r="G92" s="83"/>
      <c r="H92" s="56"/>
    </row>
    <row r="93" spans="1:8" x14ac:dyDescent="0.2">
      <c r="A93" s="57"/>
      <c r="B93" s="78"/>
      <c r="C93" s="83"/>
      <c r="E93" s="83"/>
      <c r="F93" s="56"/>
      <c r="G93" s="83"/>
      <c r="H93" s="56"/>
    </row>
    <row r="94" spans="1:8" x14ac:dyDescent="0.2">
      <c r="A94" s="57"/>
      <c r="B94" s="78"/>
      <c r="C94" s="83"/>
      <c r="E94" s="83"/>
      <c r="F94" s="56"/>
      <c r="G94" s="83"/>
      <c r="H94" s="56"/>
    </row>
    <row r="95" spans="1:8" x14ac:dyDescent="0.2">
      <c r="A95" s="57"/>
      <c r="B95" s="78"/>
      <c r="C95" s="83"/>
      <c r="E95" s="83"/>
      <c r="F95" s="56"/>
      <c r="G95" s="83"/>
      <c r="H95" s="56"/>
    </row>
    <row r="96" spans="1:8" x14ac:dyDescent="0.2">
      <c r="A96" s="57"/>
      <c r="B96" s="78"/>
      <c r="C96" s="83"/>
      <c r="E96" s="83"/>
      <c r="F96" s="56"/>
      <c r="G96" s="83"/>
      <c r="H96" s="56"/>
    </row>
    <row r="97" spans="1:8" x14ac:dyDescent="0.2">
      <c r="A97" s="57"/>
      <c r="B97" s="78"/>
      <c r="C97" s="83"/>
      <c r="E97" s="83"/>
      <c r="F97" s="56"/>
      <c r="G97" s="83"/>
      <c r="H97" s="56"/>
    </row>
    <row r="98" spans="1:8" x14ac:dyDescent="0.2">
      <c r="A98" s="57"/>
      <c r="B98" s="78"/>
      <c r="C98" s="83"/>
      <c r="E98" s="83"/>
      <c r="F98" s="56"/>
      <c r="G98" s="83"/>
      <c r="H98" s="56"/>
    </row>
    <row r="99" spans="1:8" x14ac:dyDescent="0.2">
      <c r="A99" s="57"/>
      <c r="B99" s="78"/>
      <c r="C99" s="83"/>
      <c r="E99" s="83"/>
      <c r="F99" s="56"/>
      <c r="G99" s="83"/>
      <c r="H99" s="56"/>
    </row>
    <row r="100" spans="1:8" x14ac:dyDescent="0.2">
      <c r="A100" s="57"/>
      <c r="B100" s="78"/>
      <c r="C100" s="83"/>
      <c r="D100" s="83"/>
      <c r="E100" s="83"/>
      <c r="F100" s="56"/>
      <c r="G100" s="83"/>
      <c r="H100" s="56"/>
    </row>
    <row r="101" spans="1:8" x14ac:dyDescent="0.2">
      <c r="A101" s="57"/>
      <c r="B101" s="78"/>
      <c r="C101" s="83"/>
      <c r="E101" s="83"/>
      <c r="F101" s="56"/>
      <c r="G101" s="83"/>
      <c r="H101" s="56"/>
    </row>
    <row r="102" spans="1:8" x14ac:dyDescent="0.2">
      <c r="A102" s="57"/>
      <c r="B102" s="78"/>
      <c r="C102" s="83"/>
      <c r="E102" s="83"/>
      <c r="F102" s="56"/>
      <c r="G102" s="83"/>
      <c r="H102" s="56"/>
    </row>
    <row r="103" spans="1:8" x14ac:dyDescent="0.2">
      <c r="A103" s="57"/>
      <c r="B103" s="78"/>
      <c r="C103" s="83"/>
      <c r="E103" s="83"/>
      <c r="F103" s="56"/>
      <c r="G103" s="83"/>
      <c r="H103" s="56"/>
    </row>
    <row r="104" spans="1:8" x14ac:dyDescent="0.2">
      <c r="A104" s="57"/>
      <c r="B104" s="78"/>
      <c r="C104" s="83"/>
      <c r="E104" s="83"/>
      <c r="F104" s="56"/>
      <c r="G104" s="83"/>
      <c r="H104" s="56"/>
    </row>
    <row r="105" spans="1:8" x14ac:dyDescent="0.2">
      <c r="A105" s="57"/>
      <c r="B105" s="78"/>
      <c r="C105" s="83"/>
      <c r="E105" s="83"/>
      <c r="F105" s="56"/>
      <c r="G105" s="83"/>
      <c r="H105" s="56"/>
    </row>
    <row r="106" spans="1:8" x14ac:dyDescent="0.2">
      <c r="A106" s="57"/>
      <c r="B106" s="78"/>
      <c r="C106" s="83"/>
      <c r="E106" s="83"/>
      <c r="F106" s="56"/>
      <c r="G106" s="83"/>
      <c r="H106" s="56"/>
    </row>
    <row r="107" spans="1:8" x14ac:dyDescent="0.2">
      <c r="A107" s="57"/>
      <c r="B107" s="78"/>
      <c r="F107" s="56"/>
      <c r="G107" s="56"/>
      <c r="H107" s="56"/>
    </row>
    <row r="108" spans="1:8" x14ac:dyDescent="0.2">
      <c r="A108" s="57"/>
      <c r="B108" s="78"/>
      <c r="F108" s="56"/>
      <c r="G108" s="56"/>
      <c r="H108" s="56"/>
    </row>
    <row r="109" spans="1:8" x14ac:dyDescent="0.2">
      <c r="A109" s="57"/>
      <c r="B109" s="78"/>
      <c r="F109" s="56"/>
      <c r="G109" s="56"/>
      <c r="H109" s="56"/>
    </row>
    <row r="110" spans="1:8" x14ac:dyDescent="0.2">
      <c r="A110" s="57"/>
      <c r="B110" s="78"/>
      <c r="C110" s="83"/>
      <c r="D110" s="83"/>
      <c r="E110" s="83"/>
      <c r="F110" s="83"/>
      <c r="G110" s="83"/>
      <c r="H110" s="56"/>
    </row>
    <row r="111" spans="1:8" x14ac:dyDescent="0.2">
      <c r="A111" s="57"/>
      <c r="B111" s="78"/>
      <c r="C111" s="83"/>
      <c r="E111" s="83"/>
      <c r="F111" s="56"/>
      <c r="G111" s="83"/>
      <c r="H111" s="56"/>
    </row>
    <row r="112" spans="1:8" x14ac:dyDescent="0.2">
      <c r="A112" s="57"/>
      <c r="B112" s="78"/>
      <c r="F112" s="56"/>
      <c r="G112" s="56"/>
      <c r="H112" s="56"/>
    </row>
    <row r="113" spans="1:8" x14ac:dyDescent="0.2">
      <c r="A113" s="57"/>
      <c r="B113" s="78"/>
      <c r="C113" s="83"/>
      <c r="E113" s="83"/>
      <c r="F113" s="56"/>
      <c r="G113" s="83"/>
      <c r="H113" s="56"/>
    </row>
    <row r="114" spans="1:8" x14ac:dyDescent="0.2">
      <c r="A114" s="57"/>
      <c r="B114" s="78"/>
      <c r="C114" s="83"/>
      <c r="E114" s="83"/>
      <c r="F114" s="56"/>
      <c r="G114" s="83"/>
      <c r="H114" s="56"/>
    </row>
    <row r="115" spans="1:8" x14ac:dyDescent="0.2">
      <c r="A115" s="57"/>
      <c r="B115" s="78"/>
      <c r="C115" s="83"/>
      <c r="E115" s="83"/>
      <c r="F115" s="56"/>
      <c r="G115" s="83"/>
      <c r="H115" s="56"/>
    </row>
    <row r="116" spans="1:8" x14ac:dyDescent="0.2">
      <c r="A116" s="57"/>
      <c r="B116" s="78"/>
      <c r="C116" s="83"/>
      <c r="E116" s="83"/>
      <c r="F116" s="56"/>
      <c r="G116" s="83"/>
      <c r="H116" s="56"/>
    </row>
    <row r="117" spans="1:8" x14ac:dyDescent="0.2">
      <c r="A117" s="57"/>
      <c r="B117" s="78"/>
      <c r="C117" s="83"/>
      <c r="E117" s="83"/>
      <c r="F117" s="56"/>
      <c r="G117" s="83"/>
      <c r="H117" s="56"/>
    </row>
    <row r="118" spans="1:8" x14ac:dyDescent="0.2">
      <c r="A118" s="57"/>
      <c r="B118" s="78"/>
      <c r="C118" s="83"/>
      <c r="E118" s="83"/>
      <c r="F118" s="56"/>
      <c r="G118" s="83"/>
      <c r="H118" s="56"/>
    </row>
    <row r="119" spans="1:8" x14ac:dyDescent="0.2">
      <c r="A119" s="57"/>
      <c r="B119" s="78"/>
      <c r="C119" s="83"/>
      <c r="E119" s="83"/>
      <c r="F119" s="56"/>
      <c r="G119" s="83"/>
      <c r="H119" s="56"/>
    </row>
    <row r="120" spans="1:8" x14ac:dyDescent="0.2">
      <c r="A120" s="57"/>
      <c r="B120" s="78"/>
      <c r="C120" s="83"/>
      <c r="E120" s="83"/>
      <c r="F120" s="56"/>
      <c r="G120" s="83"/>
      <c r="H120" s="56"/>
    </row>
    <row r="121" spans="1:8" x14ac:dyDescent="0.2">
      <c r="A121" s="57"/>
      <c r="B121" s="78"/>
      <c r="C121" s="83"/>
      <c r="E121" s="83"/>
      <c r="F121" s="56"/>
      <c r="G121" s="83"/>
      <c r="H121" s="56"/>
    </row>
    <row r="122" spans="1:8" x14ac:dyDescent="0.2">
      <c r="A122" s="57"/>
      <c r="B122" s="78"/>
      <c r="C122" s="83"/>
      <c r="E122" s="83"/>
      <c r="F122" s="56"/>
      <c r="G122" s="83"/>
      <c r="H122" s="56"/>
    </row>
    <row r="123" spans="1:8" x14ac:dyDescent="0.2">
      <c r="A123" s="57"/>
      <c r="B123" s="78"/>
      <c r="C123" s="83"/>
      <c r="E123" s="83"/>
      <c r="F123" s="56"/>
      <c r="G123" s="83"/>
      <c r="H123" s="56"/>
    </row>
    <row r="124" spans="1:8" x14ac:dyDescent="0.2">
      <c r="A124" s="57"/>
      <c r="B124" s="78"/>
      <c r="C124" s="83"/>
      <c r="E124" s="83"/>
      <c r="F124" s="56"/>
      <c r="G124" s="83"/>
      <c r="H124" s="56"/>
    </row>
    <row r="125" spans="1:8" x14ac:dyDescent="0.2">
      <c r="A125" s="57"/>
      <c r="B125" s="78"/>
      <c r="C125" s="83"/>
      <c r="E125" s="83"/>
      <c r="F125" s="56"/>
      <c r="G125" s="83"/>
      <c r="H125" s="56"/>
    </row>
    <row r="126" spans="1:8" x14ac:dyDescent="0.2">
      <c r="A126" s="57"/>
      <c r="B126" s="78"/>
      <c r="C126" s="83"/>
      <c r="D126" s="83"/>
      <c r="E126" s="83"/>
      <c r="F126" s="56"/>
      <c r="G126" s="83"/>
      <c r="H126" s="56"/>
    </row>
    <row r="127" spans="1:8" x14ac:dyDescent="0.2">
      <c r="A127" s="57"/>
      <c r="B127" s="78"/>
      <c r="C127" s="83"/>
      <c r="E127" s="83"/>
      <c r="F127" s="56"/>
      <c r="G127" s="83"/>
      <c r="H127" s="56"/>
    </row>
    <row r="128" spans="1:8" x14ac:dyDescent="0.2">
      <c r="A128" s="57"/>
      <c r="B128" s="78"/>
      <c r="C128" s="83"/>
      <c r="E128" s="83"/>
      <c r="F128" s="56"/>
      <c r="G128" s="83"/>
      <c r="H128" s="56"/>
    </row>
    <row r="129" spans="1:8" x14ac:dyDescent="0.2">
      <c r="A129" s="57"/>
      <c r="B129" s="78"/>
      <c r="C129" s="83"/>
      <c r="E129" s="83"/>
      <c r="F129" s="56"/>
      <c r="G129" s="83"/>
      <c r="H129" s="56"/>
    </row>
    <row r="130" spans="1:8" x14ac:dyDescent="0.2">
      <c r="A130" s="57"/>
      <c r="B130" s="78"/>
      <c r="C130" s="83"/>
      <c r="E130" s="83"/>
      <c r="F130" s="56"/>
      <c r="G130" s="83"/>
      <c r="H130" s="56"/>
    </row>
    <row r="131" spans="1:8" x14ac:dyDescent="0.2">
      <c r="A131" s="57"/>
      <c r="B131" s="78"/>
      <c r="C131" s="83"/>
      <c r="E131" s="83"/>
      <c r="F131" s="56"/>
      <c r="G131" s="83"/>
      <c r="H131" s="56"/>
    </row>
    <row r="132" spans="1:8" x14ac:dyDescent="0.2">
      <c r="A132" s="57"/>
      <c r="B132" s="78"/>
      <c r="E132" s="83"/>
      <c r="F132" s="56"/>
      <c r="G132" s="83"/>
      <c r="H132" s="56"/>
    </row>
    <row r="133" spans="1:8" x14ac:dyDescent="0.2">
      <c r="A133" s="57"/>
      <c r="B133" s="78"/>
      <c r="E133" s="83"/>
      <c r="F133" s="56"/>
      <c r="G133" s="56"/>
      <c r="H133" s="56"/>
    </row>
    <row r="134" spans="1:8" x14ac:dyDescent="0.2">
      <c r="A134" s="57"/>
      <c r="B134" s="78"/>
      <c r="F134" s="56"/>
      <c r="G134" s="56"/>
      <c r="H134" s="56"/>
    </row>
    <row r="135" spans="1:8" x14ac:dyDescent="0.2">
      <c r="A135" s="57"/>
      <c r="B135" s="78"/>
      <c r="C135" s="83"/>
      <c r="F135" s="56"/>
      <c r="G135" s="56"/>
      <c r="H135" s="56"/>
    </row>
    <row r="136" spans="1:8" x14ac:dyDescent="0.2">
      <c r="A136" s="57"/>
      <c r="B136" s="78"/>
      <c r="C136" s="83"/>
      <c r="F136" s="83"/>
      <c r="G136" s="83"/>
      <c r="H136" s="56"/>
    </row>
    <row r="137" spans="1:8" x14ac:dyDescent="0.2">
      <c r="A137" s="57"/>
      <c r="B137" s="78"/>
      <c r="D137" s="83"/>
      <c r="E137" s="83"/>
      <c r="F137" s="56"/>
      <c r="G137" s="83"/>
      <c r="H137" s="56"/>
    </row>
    <row r="138" spans="1:8" x14ac:dyDescent="0.2">
      <c r="A138" s="57"/>
      <c r="B138" s="78"/>
      <c r="C138" s="83"/>
      <c r="E138" s="83"/>
      <c r="F138" s="56"/>
      <c r="G138" s="83"/>
      <c r="H138" s="56"/>
    </row>
    <row r="139" spans="1:8" x14ac:dyDescent="0.2">
      <c r="A139" s="57"/>
      <c r="B139" s="78"/>
      <c r="C139" s="83"/>
      <c r="F139" s="56"/>
      <c r="G139" s="56"/>
      <c r="H139" s="56"/>
    </row>
    <row r="140" spans="1:8" x14ac:dyDescent="0.2">
      <c r="A140" s="57"/>
      <c r="B140" s="78"/>
      <c r="C140" s="83"/>
      <c r="E140" s="83"/>
      <c r="F140" s="56"/>
      <c r="G140" s="83"/>
      <c r="H140" s="56"/>
    </row>
    <row r="141" spans="1:8" x14ac:dyDescent="0.2">
      <c r="A141" s="57"/>
      <c r="B141" s="78"/>
      <c r="C141" s="83"/>
      <c r="E141" s="83"/>
      <c r="F141" s="56"/>
      <c r="G141" s="83"/>
      <c r="H141" s="56"/>
    </row>
    <row r="142" spans="1:8" x14ac:dyDescent="0.2">
      <c r="A142" s="56"/>
      <c r="B142" s="78"/>
      <c r="C142" s="78"/>
      <c r="D142" s="57"/>
      <c r="E142" s="83"/>
      <c r="F142" s="56"/>
      <c r="G142" s="83"/>
      <c r="H142" s="56"/>
    </row>
    <row r="143" spans="1:8" x14ac:dyDescent="0.2">
      <c r="A143" s="56"/>
      <c r="B143" s="78"/>
      <c r="C143" s="78"/>
      <c r="D143" s="57"/>
      <c r="E143" s="83"/>
      <c r="F143" s="56"/>
      <c r="G143" s="83"/>
      <c r="H143" s="56"/>
    </row>
    <row r="144" spans="1:8" x14ac:dyDescent="0.2">
      <c r="A144" s="56"/>
      <c r="B144" s="78"/>
      <c r="C144" s="78"/>
      <c r="D144" s="57"/>
      <c r="E144" s="83"/>
      <c r="F144" s="56"/>
      <c r="G144" s="83"/>
      <c r="H144" s="56"/>
    </row>
    <row r="145" spans="1:8" x14ac:dyDescent="0.2">
      <c r="A145" s="56"/>
      <c r="B145" s="78"/>
      <c r="C145" s="78"/>
      <c r="D145" s="57"/>
      <c r="E145" s="83"/>
      <c r="F145" s="56"/>
      <c r="G145" s="83"/>
      <c r="H145" s="56"/>
    </row>
    <row r="146" spans="1:8" x14ac:dyDescent="0.2">
      <c r="A146" s="56"/>
      <c r="B146" s="78"/>
      <c r="C146" s="78"/>
      <c r="D146" s="84"/>
      <c r="E146" s="83"/>
      <c r="F146" s="83"/>
      <c r="G146" s="83"/>
      <c r="H146" s="56"/>
    </row>
    <row r="147" spans="1:8" x14ac:dyDescent="0.2">
      <c r="A147" s="56"/>
      <c r="B147" s="78"/>
      <c r="C147" s="78"/>
      <c r="D147" s="84"/>
      <c r="E147" s="83"/>
      <c r="F147" s="83"/>
      <c r="G147" s="83"/>
      <c r="H147" s="56"/>
    </row>
    <row r="148" spans="1:8" x14ac:dyDescent="0.2">
      <c r="A148" s="56"/>
      <c r="B148" s="78"/>
      <c r="C148" s="78"/>
      <c r="D148" s="57"/>
      <c r="E148" s="83"/>
      <c r="F148" s="56"/>
      <c r="G148" s="83"/>
      <c r="H148" s="56"/>
    </row>
  </sheetData>
  <autoFilter ref="A7:G7"/>
  <mergeCells count="14">
    <mergeCell ref="D72:F72"/>
    <mergeCell ref="D73:F73"/>
    <mergeCell ref="D74:F74"/>
    <mergeCell ref="D77:F77"/>
    <mergeCell ref="D79:G82"/>
    <mergeCell ref="A1:G1"/>
    <mergeCell ref="A2:G2"/>
    <mergeCell ref="A3:G3"/>
    <mergeCell ref="A4:G4"/>
    <mergeCell ref="A5:B6"/>
    <mergeCell ref="C5:D5"/>
    <mergeCell ref="E5:G5"/>
    <mergeCell ref="C6:D6"/>
    <mergeCell ref="E6:G6"/>
  </mergeCells>
  <dataValidations count="1">
    <dataValidation type="list" allowBlank="1" showInputMessage="1" showErrorMessage="1" sqref="J2">
      <formula1>$L$3:$L$6</formula1>
    </dataValidation>
  </dataValidations>
  <printOptions horizontalCentered="1"/>
  <pageMargins left="0.15748031496062992" right="0.23622047244094491" top="0.15748031496062992" bottom="0.35433070866141736" header="0.31496062992125984" footer="0.11811023622047245"/>
  <pageSetup scale="82" fitToHeight="4" orientation="landscape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2"/>
  <sheetViews>
    <sheetView workbookViewId="0">
      <selection sqref="A1:G1"/>
    </sheetView>
  </sheetViews>
  <sheetFormatPr baseColWidth="10" defaultColWidth="13.33203125" defaultRowHeight="12.75" x14ac:dyDescent="0.2"/>
  <cols>
    <col min="1" max="1" width="10.1640625" style="14" bestFit="1" customWidth="1"/>
    <col min="2" max="2" width="68.5" style="2" customWidth="1"/>
    <col min="3" max="4" width="9.6640625" style="2" customWidth="1"/>
    <col min="5" max="5" width="42.1640625" style="2" bestFit="1" customWidth="1"/>
    <col min="6" max="6" width="13.1640625" style="1" customWidth="1"/>
    <col min="7" max="7" width="16" style="1" customWidth="1"/>
    <col min="8" max="8" width="26" style="21" customWidth="1"/>
    <col min="9" max="9" width="0" style="2" hidden="1" customWidth="1"/>
    <col min="10" max="10" width="15.83203125" style="2" bestFit="1" customWidth="1"/>
    <col min="11" max="12" width="13.33203125" style="2"/>
    <col min="13" max="13" width="0" style="2" hidden="1" customWidth="1"/>
    <col min="14" max="257" width="13.33203125" style="2"/>
    <col min="258" max="258" width="15.5" style="2" customWidth="1"/>
    <col min="259" max="259" width="67.33203125" style="2" customWidth="1"/>
    <col min="260" max="260" width="18.83203125" style="2" customWidth="1"/>
    <col min="261" max="261" width="17.6640625" style="2" customWidth="1"/>
    <col min="262" max="262" width="21.1640625" style="2" customWidth="1"/>
    <col min="263" max="263" width="18.83203125" style="2" customWidth="1"/>
    <col min="264" max="264" width="18.1640625" style="2" customWidth="1"/>
    <col min="265" max="513" width="13.33203125" style="2"/>
    <col min="514" max="514" width="15.5" style="2" customWidth="1"/>
    <col min="515" max="515" width="67.33203125" style="2" customWidth="1"/>
    <col min="516" max="516" width="18.83203125" style="2" customWidth="1"/>
    <col min="517" max="517" width="17.6640625" style="2" customWidth="1"/>
    <col min="518" max="518" width="21.1640625" style="2" customWidth="1"/>
    <col min="519" max="519" width="18.83203125" style="2" customWidth="1"/>
    <col min="520" max="520" width="18.1640625" style="2" customWidth="1"/>
    <col min="521" max="769" width="13.33203125" style="2"/>
    <col min="770" max="770" width="15.5" style="2" customWidth="1"/>
    <col min="771" max="771" width="67.33203125" style="2" customWidth="1"/>
    <col min="772" max="772" width="18.83203125" style="2" customWidth="1"/>
    <col min="773" max="773" width="17.6640625" style="2" customWidth="1"/>
    <col min="774" max="774" width="21.1640625" style="2" customWidth="1"/>
    <col min="775" max="775" width="18.83203125" style="2" customWidth="1"/>
    <col min="776" max="776" width="18.1640625" style="2" customWidth="1"/>
    <col min="777" max="1025" width="13.33203125" style="2"/>
    <col min="1026" max="1026" width="15.5" style="2" customWidth="1"/>
    <col min="1027" max="1027" width="67.33203125" style="2" customWidth="1"/>
    <col min="1028" max="1028" width="18.83203125" style="2" customWidth="1"/>
    <col min="1029" max="1029" width="17.6640625" style="2" customWidth="1"/>
    <col min="1030" max="1030" width="21.1640625" style="2" customWidth="1"/>
    <col min="1031" max="1031" width="18.83203125" style="2" customWidth="1"/>
    <col min="1032" max="1032" width="18.1640625" style="2" customWidth="1"/>
    <col min="1033" max="1281" width="13.33203125" style="2"/>
    <col min="1282" max="1282" width="15.5" style="2" customWidth="1"/>
    <col min="1283" max="1283" width="67.33203125" style="2" customWidth="1"/>
    <col min="1284" max="1284" width="18.83203125" style="2" customWidth="1"/>
    <col min="1285" max="1285" width="17.6640625" style="2" customWidth="1"/>
    <col min="1286" max="1286" width="21.1640625" style="2" customWidth="1"/>
    <col min="1287" max="1287" width="18.83203125" style="2" customWidth="1"/>
    <col min="1288" max="1288" width="18.1640625" style="2" customWidth="1"/>
    <col min="1289" max="1537" width="13.33203125" style="2"/>
    <col min="1538" max="1538" width="15.5" style="2" customWidth="1"/>
    <col min="1539" max="1539" width="67.33203125" style="2" customWidth="1"/>
    <col min="1540" max="1540" width="18.83203125" style="2" customWidth="1"/>
    <col min="1541" max="1541" width="17.6640625" style="2" customWidth="1"/>
    <col min="1542" max="1542" width="21.1640625" style="2" customWidth="1"/>
    <col min="1543" max="1543" width="18.83203125" style="2" customWidth="1"/>
    <col min="1544" max="1544" width="18.1640625" style="2" customWidth="1"/>
    <col min="1545" max="1793" width="13.33203125" style="2"/>
    <col min="1794" max="1794" width="15.5" style="2" customWidth="1"/>
    <col min="1795" max="1795" width="67.33203125" style="2" customWidth="1"/>
    <col min="1796" max="1796" width="18.83203125" style="2" customWidth="1"/>
    <col min="1797" max="1797" width="17.6640625" style="2" customWidth="1"/>
    <col min="1798" max="1798" width="21.1640625" style="2" customWidth="1"/>
    <col min="1799" max="1799" width="18.83203125" style="2" customWidth="1"/>
    <col min="1800" max="1800" width="18.1640625" style="2" customWidth="1"/>
    <col min="1801" max="2049" width="13.33203125" style="2"/>
    <col min="2050" max="2050" width="15.5" style="2" customWidth="1"/>
    <col min="2051" max="2051" width="67.33203125" style="2" customWidth="1"/>
    <col min="2052" max="2052" width="18.83203125" style="2" customWidth="1"/>
    <col min="2053" max="2053" width="17.6640625" style="2" customWidth="1"/>
    <col min="2054" max="2054" width="21.1640625" style="2" customWidth="1"/>
    <col min="2055" max="2055" width="18.83203125" style="2" customWidth="1"/>
    <col min="2056" max="2056" width="18.1640625" style="2" customWidth="1"/>
    <col min="2057" max="2305" width="13.33203125" style="2"/>
    <col min="2306" max="2306" width="15.5" style="2" customWidth="1"/>
    <col min="2307" max="2307" width="67.33203125" style="2" customWidth="1"/>
    <col min="2308" max="2308" width="18.83203125" style="2" customWidth="1"/>
    <col min="2309" max="2309" width="17.6640625" style="2" customWidth="1"/>
    <col min="2310" max="2310" width="21.1640625" style="2" customWidth="1"/>
    <col min="2311" max="2311" width="18.83203125" style="2" customWidth="1"/>
    <col min="2312" max="2312" width="18.1640625" style="2" customWidth="1"/>
    <col min="2313" max="2561" width="13.33203125" style="2"/>
    <col min="2562" max="2562" width="15.5" style="2" customWidth="1"/>
    <col min="2563" max="2563" width="67.33203125" style="2" customWidth="1"/>
    <col min="2564" max="2564" width="18.83203125" style="2" customWidth="1"/>
    <col min="2565" max="2565" width="17.6640625" style="2" customWidth="1"/>
    <col min="2566" max="2566" width="21.1640625" style="2" customWidth="1"/>
    <col min="2567" max="2567" width="18.83203125" style="2" customWidth="1"/>
    <col min="2568" max="2568" width="18.1640625" style="2" customWidth="1"/>
    <col min="2569" max="2817" width="13.33203125" style="2"/>
    <col min="2818" max="2818" width="15.5" style="2" customWidth="1"/>
    <col min="2819" max="2819" width="67.33203125" style="2" customWidth="1"/>
    <col min="2820" max="2820" width="18.83203125" style="2" customWidth="1"/>
    <col min="2821" max="2821" width="17.6640625" style="2" customWidth="1"/>
    <col min="2822" max="2822" width="21.1640625" style="2" customWidth="1"/>
    <col min="2823" max="2823" width="18.83203125" style="2" customWidth="1"/>
    <col min="2824" max="2824" width="18.1640625" style="2" customWidth="1"/>
    <col min="2825" max="3073" width="13.33203125" style="2"/>
    <col min="3074" max="3074" width="15.5" style="2" customWidth="1"/>
    <col min="3075" max="3075" width="67.33203125" style="2" customWidth="1"/>
    <col min="3076" max="3076" width="18.83203125" style="2" customWidth="1"/>
    <col min="3077" max="3077" width="17.6640625" style="2" customWidth="1"/>
    <col min="3078" max="3078" width="21.1640625" style="2" customWidth="1"/>
    <col min="3079" max="3079" width="18.83203125" style="2" customWidth="1"/>
    <col min="3080" max="3080" width="18.1640625" style="2" customWidth="1"/>
    <col min="3081" max="3329" width="13.33203125" style="2"/>
    <col min="3330" max="3330" width="15.5" style="2" customWidth="1"/>
    <col min="3331" max="3331" width="67.33203125" style="2" customWidth="1"/>
    <col min="3332" max="3332" width="18.83203125" style="2" customWidth="1"/>
    <col min="3333" max="3333" width="17.6640625" style="2" customWidth="1"/>
    <col min="3334" max="3334" width="21.1640625" style="2" customWidth="1"/>
    <col min="3335" max="3335" width="18.83203125" style="2" customWidth="1"/>
    <col min="3336" max="3336" width="18.1640625" style="2" customWidth="1"/>
    <col min="3337" max="3585" width="13.33203125" style="2"/>
    <col min="3586" max="3586" width="15.5" style="2" customWidth="1"/>
    <col min="3587" max="3587" width="67.33203125" style="2" customWidth="1"/>
    <col min="3588" max="3588" width="18.83203125" style="2" customWidth="1"/>
    <col min="3589" max="3589" width="17.6640625" style="2" customWidth="1"/>
    <col min="3590" max="3590" width="21.1640625" style="2" customWidth="1"/>
    <col min="3591" max="3591" width="18.83203125" style="2" customWidth="1"/>
    <col min="3592" max="3592" width="18.1640625" style="2" customWidth="1"/>
    <col min="3593" max="3841" width="13.33203125" style="2"/>
    <col min="3842" max="3842" width="15.5" style="2" customWidth="1"/>
    <col min="3843" max="3843" width="67.33203125" style="2" customWidth="1"/>
    <col min="3844" max="3844" width="18.83203125" style="2" customWidth="1"/>
    <col min="3845" max="3845" width="17.6640625" style="2" customWidth="1"/>
    <col min="3846" max="3846" width="21.1640625" style="2" customWidth="1"/>
    <col min="3847" max="3847" width="18.83203125" style="2" customWidth="1"/>
    <col min="3848" max="3848" width="18.1640625" style="2" customWidth="1"/>
    <col min="3849" max="4097" width="13.33203125" style="2"/>
    <col min="4098" max="4098" width="15.5" style="2" customWidth="1"/>
    <col min="4099" max="4099" width="67.33203125" style="2" customWidth="1"/>
    <col min="4100" max="4100" width="18.83203125" style="2" customWidth="1"/>
    <col min="4101" max="4101" width="17.6640625" style="2" customWidth="1"/>
    <col min="4102" max="4102" width="21.1640625" style="2" customWidth="1"/>
    <col min="4103" max="4103" width="18.83203125" style="2" customWidth="1"/>
    <col min="4104" max="4104" width="18.1640625" style="2" customWidth="1"/>
    <col min="4105" max="4353" width="13.33203125" style="2"/>
    <col min="4354" max="4354" width="15.5" style="2" customWidth="1"/>
    <col min="4355" max="4355" width="67.33203125" style="2" customWidth="1"/>
    <col min="4356" max="4356" width="18.83203125" style="2" customWidth="1"/>
    <col min="4357" max="4357" width="17.6640625" style="2" customWidth="1"/>
    <col min="4358" max="4358" width="21.1640625" style="2" customWidth="1"/>
    <col min="4359" max="4359" width="18.83203125" style="2" customWidth="1"/>
    <col min="4360" max="4360" width="18.1640625" style="2" customWidth="1"/>
    <col min="4361" max="4609" width="13.33203125" style="2"/>
    <col min="4610" max="4610" width="15.5" style="2" customWidth="1"/>
    <col min="4611" max="4611" width="67.33203125" style="2" customWidth="1"/>
    <col min="4612" max="4612" width="18.83203125" style="2" customWidth="1"/>
    <col min="4613" max="4613" width="17.6640625" style="2" customWidth="1"/>
    <col min="4614" max="4614" width="21.1640625" style="2" customWidth="1"/>
    <col min="4615" max="4615" width="18.83203125" style="2" customWidth="1"/>
    <col min="4616" max="4616" width="18.1640625" style="2" customWidth="1"/>
    <col min="4617" max="4865" width="13.33203125" style="2"/>
    <col min="4866" max="4866" width="15.5" style="2" customWidth="1"/>
    <col min="4867" max="4867" width="67.33203125" style="2" customWidth="1"/>
    <col min="4868" max="4868" width="18.83203125" style="2" customWidth="1"/>
    <col min="4869" max="4869" width="17.6640625" style="2" customWidth="1"/>
    <col min="4870" max="4870" width="21.1640625" style="2" customWidth="1"/>
    <col min="4871" max="4871" width="18.83203125" style="2" customWidth="1"/>
    <col min="4872" max="4872" width="18.1640625" style="2" customWidth="1"/>
    <col min="4873" max="5121" width="13.33203125" style="2"/>
    <col min="5122" max="5122" width="15.5" style="2" customWidth="1"/>
    <col min="5123" max="5123" width="67.33203125" style="2" customWidth="1"/>
    <col min="5124" max="5124" width="18.83203125" style="2" customWidth="1"/>
    <col min="5125" max="5125" width="17.6640625" style="2" customWidth="1"/>
    <col min="5126" max="5126" width="21.1640625" style="2" customWidth="1"/>
    <col min="5127" max="5127" width="18.83203125" style="2" customWidth="1"/>
    <col min="5128" max="5128" width="18.1640625" style="2" customWidth="1"/>
    <col min="5129" max="5377" width="13.33203125" style="2"/>
    <col min="5378" max="5378" width="15.5" style="2" customWidth="1"/>
    <col min="5379" max="5379" width="67.33203125" style="2" customWidth="1"/>
    <col min="5380" max="5380" width="18.83203125" style="2" customWidth="1"/>
    <col min="5381" max="5381" width="17.6640625" style="2" customWidth="1"/>
    <col min="5382" max="5382" width="21.1640625" style="2" customWidth="1"/>
    <col min="5383" max="5383" width="18.83203125" style="2" customWidth="1"/>
    <col min="5384" max="5384" width="18.1640625" style="2" customWidth="1"/>
    <col min="5385" max="5633" width="13.33203125" style="2"/>
    <col min="5634" max="5634" width="15.5" style="2" customWidth="1"/>
    <col min="5635" max="5635" width="67.33203125" style="2" customWidth="1"/>
    <col min="5636" max="5636" width="18.83203125" style="2" customWidth="1"/>
    <col min="5637" max="5637" width="17.6640625" style="2" customWidth="1"/>
    <col min="5638" max="5638" width="21.1640625" style="2" customWidth="1"/>
    <col min="5639" max="5639" width="18.83203125" style="2" customWidth="1"/>
    <col min="5640" max="5640" width="18.1640625" style="2" customWidth="1"/>
    <col min="5641" max="5889" width="13.33203125" style="2"/>
    <col min="5890" max="5890" width="15.5" style="2" customWidth="1"/>
    <col min="5891" max="5891" width="67.33203125" style="2" customWidth="1"/>
    <col min="5892" max="5892" width="18.83203125" style="2" customWidth="1"/>
    <col min="5893" max="5893" width="17.6640625" style="2" customWidth="1"/>
    <col min="5894" max="5894" width="21.1640625" style="2" customWidth="1"/>
    <col min="5895" max="5895" width="18.83203125" style="2" customWidth="1"/>
    <col min="5896" max="5896" width="18.1640625" style="2" customWidth="1"/>
    <col min="5897" max="6145" width="13.33203125" style="2"/>
    <col min="6146" max="6146" width="15.5" style="2" customWidth="1"/>
    <col min="6147" max="6147" width="67.33203125" style="2" customWidth="1"/>
    <col min="6148" max="6148" width="18.83203125" style="2" customWidth="1"/>
    <col min="6149" max="6149" width="17.6640625" style="2" customWidth="1"/>
    <col min="6150" max="6150" width="21.1640625" style="2" customWidth="1"/>
    <col min="6151" max="6151" width="18.83203125" style="2" customWidth="1"/>
    <col min="6152" max="6152" width="18.1640625" style="2" customWidth="1"/>
    <col min="6153" max="6401" width="13.33203125" style="2"/>
    <col min="6402" max="6402" width="15.5" style="2" customWidth="1"/>
    <col min="6403" max="6403" width="67.33203125" style="2" customWidth="1"/>
    <col min="6404" max="6404" width="18.83203125" style="2" customWidth="1"/>
    <col min="6405" max="6405" width="17.6640625" style="2" customWidth="1"/>
    <col min="6406" max="6406" width="21.1640625" style="2" customWidth="1"/>
    <col min="6407" max="6407" width="18.83203125" style="2" customWidth="1"/>
    <col min="6408" max="6408" width="18.1640625" style="2" customWidth="1"/>
    <col min="6409" max="6657" width="13.33203125" style="2"/>
    <col min="6658" max="6658" width="15.5" style="2" customWidth="1"/>
    <col min="6659" max="6659" width="67.33203125" style="2" customWidth="1"/>
    <col min="6660" max="6660" width="18.83203125" style="2" customWidth="1"/>
    <col min="6661" max="6661" width="17.6640625" style="2" customWidth="1"/>
    <col min="6662" max="6662" width="21.1640625" style="2" customWidth="1"/>
    <col min="6663" max="6663" width="18.83203125" style="2" customWidth="1"/>
    <col min="6664" max="6664" width="18.1640625" style="2" customWidth="1"/>
    <col min="6665" max="6913" width="13.33203125" style="2"/>
    <col min="6914" max="6914" width="15.5" style="2" customWidth="1"/>
    <col min="6915" max="6915" width="67.33203125" style="2" customWidth="1"/>
    <col min="6916" max="6916" width="18.83203125" style="2" customWidth="1"/>
    <col min="6917" max="6917" width="17.6640625" style="2" customWidth="1"/>
    <col min="6918" max="6918" width="21.1640625" style="2" customWidth="1"/>
    <col min="6919" max="6919" width="18.83203125" style="2" customWidth="1"/>
    <col min="6920" max="6920" width="18.1640625" style="2" customWidth="1"/>
    <col min="6921" max="7169" width="13.33203125" style="2"/>
    <col min="7170" max="7170" width="15.5" style="2" customWidth="1"/>
    <col min="7171" max="7171" width="67.33203125" style="2" customWidth="1"/>
    <col min="7172" max="7172" width="18.83203125" style="2" customWidth="1"/>
    <col min="7173" max="7173" width="17.6640625" style="2" customWidth="1"/>
    <col min="7174" max="7174" width="21.1640625" style="2" customWidth="1"/>
    <col min="7175" max="7175" width="18.83203125" style="2" customWidth="1"/>
    <col min="7176" max="7176" width="18.1640625" style="2" customWidth="1"/>
    <col min="7177" max="7425" width="13.33203125" style="2"/>
    <col min="7426" max="7426" width="15.5" style="2" customWidth="1"/>
    <col min="7427" max="7427" width="67.33203125" style="2" customWidth="1"/>
    <col min="7428" max="7428" width="18.83203125" style="2" customWidth="1"/>
    <col min="7429" max="7429" width="17.6640625" style="2" customWidth="1"/>
    <col min="7430" max="7430" width="21.1640625" style="2" customWidth="1"/>
    <col min="7431" max="7431" width="18.83203125" style="2" customWidth="1"/>
    <col min="7432" max="7432" width="18.1640625" style="2" customWidth="1"/>
    <col min="7433" max="7681" width="13.33203125" style="2"/>
    <col min="7682" max="7682" width="15.5" style="2" customWidth="1"/>
    <col min="7683" max="7683" width="67.33203125" style="2" customWidth="1"/>
    <col min="7684" max="7684" width="18.83203125" style="2" customWidth="1"/>
    <col min="7685" max="7685" width="17.6640625" style="2" customWidth="1"/>
    <col min="7686" max="7686" width="21.1640625" style="2" customWidth="1"/>
    <col min="7687" max="7687" width="18.83203125" style="2" customWidth="1"/>
    <col min="7688" max="7688" width="18.1640625" style="2" customWidth="1"/>
    <col min="7689" max="7937" width="13.33203125" style="2"/>
    <col min="7938" max="7938" width="15.5" style="2" customWidth="1"/>
    <col min="7939" max="7939" width="67.33203125" style="2" customWidth="1"/>
    <col min="7940" max="7940" width="18.83203125" style="2" customWidth="1"/>
    <col min="7941" max="7941" width="17.6640625" style="2" customWidth="1"/>
    <col min="7942" max="7942" width="21.1640625" style="2" customWidth="1"/>
    <col min="7943" max="7943" width="18.83203125" style="2" customWidth="1"/>
    <col min="7944" max="7944" width="18.1640625" style="2" customWidth="1"/>
    <col min="7945" max="8193" width="13.33203125" style="2"/>
    <col min="8194" max="8194" width="15.5" style="2" customWidth="1"/>
    <col min="8195" max="8195" width="67.33203125" style="2" customWidth="1"/>
    <col min="8196" max="8196" width="18.83203125" style="2" customWidth="1"/>
    <col min="8197" max="8197" width="17.6640625" style="2" customWidth="1"/>
    <col min="8198" max="8198" width="21.1640625" style="2" customWidth="1"/>
    <col min="8199" max="8199" width="18.83203125" style="2" customWidth="1"/>
    <col min="8200" max="8200" width="18.1640625" style="2" customWidth="1"/>
    <col min="8201" max="8449" width="13.33203125" style="2"/>
    <col min="8450" max="8450" width="15.5" style="2" customWidth="1"/>
    <col min="8451" max="8451" width="67.33203125" style="2" customWidth="1"/>
    <col min="8452" max="8452" width="18.83203125" style="2" customWidth="1"/>
    <col min="8453" max="8453" width="17.6640625" style="2" customWidth="1"/>
    <col min="8454" max="8454" width="21.1640625" style="2" customWidth="1"/>
    <col min="8455" max="8455" width="18.83203125" style="2" customWidth="1"/>
    <col min="8456" max="8456" width="18.1640625" style="2" customWidth="1"/>
    <col min="8457" max="8705" width="13.33203125" style="2"/>
    <col min="8706" max="8706" width="15.5" style="2" customWidth="1"/>
    <col min="8707" max="8707" width="67.33203125" style="2" customWidth="1"/>
    <col min="8708" max="8708" width="18.83203125" style="2" customWidth="1"/>
    <col min="8709" max="8709" width="17.6640625" style="2" customWidth="1"/>
    <col min="8710" max="8710" width="21.1640625" style="2" customWidth="1"/>
    <col min="8711" max="8711" width="18.83203125" style="2" customWidth="1"/>
    <col min="8712" max="8712" width="18.1640625" style="2" customWidth="1"/>
    <col min="8713" max="8961" width="13.33203125" style="2"/>
    <col min="8962" max="8962" width="15.5" style="2" customWidth="1"/>
    <col min="8963" max="8963" width="67.33203125" style="2" customWidth="1"/>
    <col min="8964" max="8964" width="18.83203125" style="2" customWidth="1"/>
    <col min="8965" max="8965" width="17.6640625" style="2" customWidth="1"/>
    <col min="8966" max="8966" width="21.1640625" style="2" customWidth="1"/>
    <col min="8967" max="8967" width="18.83203125" style="2" customWidth="1"/>
    <col min="8968" max="8968" width="18.1640625" style="2" customWidth="1"/>
    <col min="8969" max="9217" width="13.33203125" style="2"/>
    <col min="9218" max="9218" width="15.5" style="2" customWidth="1"/>
    <col min="9219" max="9219" width="67.33203125" style="2" customWidth="1"/>
    <col min="9220" max="9220" width="18.83203125" style="2" customWidth="1"/>
    <col min="9221" max="9221" width="17.6640625" style="2" customWidth="1"/>
    <col min="9222" max="9222" width="21.1640625" style="2" customWidth="1"/>
    <col min="9223" max="9223" width="18.83203125" style="2" customWidth="1"/>
    <col min="9224" max="9224" width="18.1640625" style="2" customWidth="1"/>
    <col min="9225" max="9473" width="13.33203125" style="2"/>
    <col min="9474" max="9474" width="15.5" style="2" customWidth="1"/>
    <col min="9475" max="9475" width="67.33203125" style="2" customWidth="1"/>
    <col min="9476" max="9476" width="18.83203125" style="2" customWidth="1"/>
    <col min="9477" max="9477" width="17.6640625" style="2" customWidth="1"/>
    <col min="9478" max="9478" width="21.1640625" style="2" customWidth="1"/>
    <col min="9479" max="9479" width="18.83203125" style="2" customWidth="1"/>
    <col min="9480" max="9480" width="18.1640625" style="2" customWidth="1"/>
    <col min="9481" max="9729" width="13.33203125" style="2"/>
    <col min="9730" max="9730" width="15.5" style="2" customWidth="1"/>
    <col min="9731" max="9731" width="67.33203125" style="2" customWidth="1"/>
    <col min="9732" max="9732" width="18.83203125" style="2" customWidth="1"/>
    <col min="9733" max="9733" width="17.6640625" style="2" customWidth="1"/>
    <col min="9734" max="9734" width="21.1640625" style="2" customWidth="1"/>
    <col min="9735" max="9735" width="18.83203125" style="2" customWidth="1"/>
    <col min="9736" max="9736" width="18.1640625" style="2" customWidth="1"/>
    <col min="9737" max="9985" width="13.33203125" style="2"/>
    <col min="9986" max="9986" width="15.5" style="2" customWidth="1"/>
    <col min="9987" max="9987" width="67.33203125" style="2" customWidth="1"/>
    <col min="9988" max="9988" width="18.83203125" style="2" customWidth="1"/>
    <col min="9989" max="9989" width="17.6640625" style="2" customWidth="1"/>
    <col min="9990" max="9990" width="21.1640625" style="2" customWidth="1"/>
    <col min="9991" max="9991" width="18.83203125" style="2" customWidth="1"/>
    <col min="9992" max="9992" width="18.1640625" style="2" customWidth="1"/>
    <col min="9993" max="10241" width="13.33203125" style="2"/>
    <col min="10242" max="10242" width="15.5" style="2" customWidth="1"/>
    <col min="10243" max="10243" width="67.33203125" style="2" customWidth="1"/>
    <col min="10244" max="10244" width="18.83203125" style="2" customWidth="1"/>
    <col min="10245" max="10245" width="17.6640625" style="2" customWidth="1"/>
    <col min="10246" max="10246" width="21.1640625" style="2" customWidth="1"/>
    <col min="10247" max="10247" width="18.83203125" style="2" customWidth="1"/>
    <col min="10248" max="10248" width="18.1640625" style="2" customWidth="1"/>
    <col min="10249" max="10497" width="13.33203125" style="2"/>
    <col min="10498" max="10498" width="15.5" style="2" customWidth="1"/>
    <col min="10499" max="10499" width="67.33203125" style="2" customWidth="1"/>
    <col min="10500" max="10500" width="18.83203125" style="2" customWidth="1"/>
    <col min="10501" max="10501" width="17.6640625" style="2" customWidth="1"/>
    <col min="10502" max="10502" width="21.1640625" style="2" customWidth="1"/>
    <col min="10503" max="10503" width="18.83203125" style="2" customWidth="1"/>
    <col min="10504" max="10504" width="18.1640625" style="2" customWidth="1"/>
    <col min="10505" max="10753" width="13.33203125" style="2"/>
    <col min="10754" max="10754" width="15.5" style="2" customWidth="1"/>
    <col min="10755" max="10755" width="67.33203125" style="2" customWidth="1"/>
    <col min="10756" max="10756" width="18.83203125" style="2" customWidth="1"/>
    <col min="10757" max="10757" width="17.6640625" style="2" customWidth="1"/>
    <col min="10758" max="10758" width="21.1640625" style="2" customWidth="1"/>
    <col min="10759" max="10759" width="18.83203125" style="2" customWidth="1"/>
    <col min="10760" max="10760" width="18.1640625" style="2" customWidth="1"/>
    <col min="10761" max="11009" width="13.33203125" style="2"/>
    <col min="11010" max="11010" width="15.5" style="2" customWidth="1"/>
    <col min="11011" max="11011" width="67.33203125" style="2" customWidth="1"/>
    <col min="11012" max="11012" width="18.83203125" style="2" customWidth="1"/>
    <col min="11013" max="11013" width="17.6640625" style="2" customWidth="1"/>
    <col min="11014" max="11014" width="21.1640625" style="2" customWidth="1"/>
    <col min="11015" max="11015" width="18.83203125" style="2" customWidth="1"/>
    <col min="11016" max="11016" width="18.1640625" style="2" customWidth="1"/>
    <col min="11017" max="11265" width="13.33203125" style="2"/>
    <col min="11266" max="11266" width="15.5" style="2" customWidth="1"/>
    <col min="11267" max="11267" width="67.33203125" style="2" customWidth="1"/>
    <col min="11268" max="11268" width="18.83203125" style="2" customWidth="1"/>
    <col min="11269" max="11269" width="17.6640625" style="2" customWidth="1"/>
    <col min="11270" max="11270" width="21.1640625" style="2" customWidth="1"/>
    <col min="11271" max="11271" width="18.83203125" style="2" customWidth="1"/>
    <col min="11272" max="11272" width="18.1640625" style="2" customWidth="1"/>
    <col min="11273" max="11521" width="13.33203125" style="2"/>
    <col min="11522" max="11522" width="15.5" style="2" customWidth="1"/>
    <col min="11523" max="11523" width="67.33203125" style="2" customWidth="1"/>
    <col min="11524" max="11524" width="18.83203125" style="2" customWidth="1"/>
    <col min="11525" max="11525" width="17.6640625" style="2" customWidth="1"/>
    <col min="11526" max="11526" width="21.1640625" style="2" customWidth="1"/>
    <col min="11527" max="11527" width="18.83203125" style="2" customWidth="1"/>
    <col min="11528" max="11528" width="18.1640625" style="2" customWidth="1"/>
    <col min="11529" max="11777" width="13.33203125" style="2"/>
    <col min="11778" max="11778" width="15.5" style="2" customWidth="1"/>
    <col min="11779" max="11779" width="67.33203125" style="2" customWidth="1"/>
    <col min="11780" max="11780" width="18.83203125" style="2" customWidth="1"/>
    <col min="11781" max="11781" width="17.6640625" style="2" customWidth="1"/>
    <col min="11782" max="11782" width="21.1640625" style="2" customWidth="1"/>
    <col min="11783" max="11783" width="18.83203125" style="2" customWidth="1"/>
    <col min="11784" max="11784" width="18.1640625" style="2" customWidth="1"/>
    <col min="11785" max="12033" width="13.33203125" style="2"/>
    <col min="12034" max="12034" width="15.5" style="2" customWidth="1"/>
    <col min="12035" max="12035" width="67.33203125" style="2" customWidth="1"/>
    <col min="12036" max="12036" width="18.83203125" style="2" customWidth="1"/>
    <col min="12037" max="12037" width="17.6640625" style="2" customWidth="1"/>
    <col min="12038" max="12038" width="21.1640625" style="2" customWidth="1"/>
    <col min="12039" max="12039" width="18.83203125" style="2" customWidth="1"/>
    <col min="12040" max="12040" width="18.1640625" style="2" customWidth="1"/>
    <col min="12041" max="12289" width="13.33203125" style="2"/>
    <col min="12290" max="12290" width="15.5" style="2" customWidth="1"/>
    <col min="12291" max="12291" width="67.33203125" style="2" customWidth="1"/>
    <col min="12292" max="12292" width="18.83203125" style="2" customWidth="1"/>
    <col min="12293" max="12293" width="17.6640625" style="2" customWidth="1"/>
    <col min="12294" max="12294" width="21.1640625" style="2" customWidth="1"/>
    <col min="12295" max="12295" width="18.83203125" style="2" customWidth="1"/>
    <col min="12296" max="12296" width="18.1640625" style="2" customWidth="1"/>
    <col min="12297" max="12545" width="13.33203125" style="2"/>
    <col min="12546" max="12546" width="15.5" style="2" customWidth="1"/>
    <col min="12547" max="12547" width="67.33203125" style="2" customWidth="1"/>
    <col min="12548" max="12548" width="18.83203125" style="2" customWidth="1"/>
    <col min="12549" max="12549" width="17.6640625" style="2" customWidth="1"/>
    <col min="12550" max="12550" width="21.1640625" style="2" customWidth="1"/>
    <col min="12551" max="12551" width="18.83203125" style="2" customWidth="1"/>
    <col min="12552" max="12552" width="18.1640625" style="2" customWidth="1"/>
    <col min="12553" max="12801" width="13.33203125" style="2"/>
    <col min="12802" max="12802" width="15.5" style="2" customWidth="1"/>
    <col min="12803" max="12803" width="67.33203125" style="2" customWidth="1"/>
    <col min="12804" max="12804" width="18.83203125" style="2" customWidth="1"/>
    <col min="12805" max="12805" width="17.6640625" style="2" customWidth="1"/>
    <col min="12806" max="12806" width="21.1640625" style="2" customWidth="1"/>
    <col min="12807" max="12807" width="18.83203125" style="2" customWidth="1"/>
    <col min="12808" max="12808" width="18.1640625" style="2" customWidth="1"/>
    <col min="12809" max="13057" width="13.33203125" style="2"/>
    <col min="13058" max="13058" width="15.5" style="2" customWidth="1"/>
    <col min="13059" max="13059" width="67.33203125" style="2" customWidth="1"/>
    <col min="13060" max="13060" width="18.83203125" style="2" customWidth="1"/>
    <col min="13061" max="13061" width="17.6640625" style="2" customWidth="1"/>
    <col min="13062" max="13062" width="21.1640625" style="2" customWidth="1"/>
    <col min="13063" max="13063" width="18.83203125" style="2" customWidth="1"/>
    <col min="13064" max="13064" width="18.1640625" style="2" customWidth="1"/>
    <col min="13065" max="13313" width="13.33203125" style="2"/>
    <col min="13314" max="13314" width="15.5" style="2" customWidth="1"/>
    <col min="13315" max="13315" width="67.33203125" style="2" customWidth="1"/>
    <col min="13316" max="13316" width="18.83203125" style="2" customWidth="1"/>
    <col min="13317" max="13317" width="17.6640625" style="2" customWidth="1"/>
    <col min="13318" max="13318" width="21.1640625" style="2" customWidth="1"/>
    <col min="13319" max="13319" width="18.83203125" style="2" customWidth="1"/>
    <col min="13320" max="13320" width="18.1640625" style="2" customWidth="1"/>
    <col min="13321" max="13569" width="13.33203125" style="2"/>
    <col min="13570" max="13570" width="15.5" style="2" customWidth="1"/>
    <col min="13571" max="13571" width="67.33203125" style="2" customWidth="1"/>
    <col min="13572" max="13572" width="18.83203125" style="2" customWidth="1"/>
    <col min="13573" max="13573" width="17.6640625" style="2" customWidth="1"/>
    <col min="13574" max="13574" width="21.1640625" style="2" customWidth="1"/>
    <col min="13575" max="13575" width="18.83203125" style="2" customWidth="1"/>
    <col min="13576" max="13576" width="18.1640625" style="2" customWidth="1"/>
    <col min="13577" max="13825" width="13.33203125" style="2"/>
    <col min="13826" max="13826" width="15.5" style="2" customWidth="1"/>
    <col min="13827" max="13827" width="67.33203125" style="2" customWidth="1"/>
    <col min="13828" max="13828" width="18.83203125" style="2" customWidth="1"/>
    <col min="13829" max="13829" width="17.6640625" style="2" customWidth="1"/>
    <col min="13830" max="13830" width="21.1640625" style="2" customWidth="1"/>
    <col min="13831" max="13831" width="18.83203125" style="2" customWidth="1"/>
    <col min="13832" max="13832" width="18.1640625" style="2" customWidth="1"/>
    <col min="13833" max="14081" width="13.33203125" style="2"/>
    <col min="14082" max="14082" width="15.5" style="2" customWidth="1"/>
    <col min="14083" max="14083" width="67.33203125" style="2" customWidth="1"/>
    <col min="14084" max="14084" width="18.83203125" style="2" customWidth="1"/>
    <col min="14085" max="14085" width="17.6640625" style="2" customWidth="1"/>
    <col min="14086" max="14086" width="21.1640625" style="2" customWidth="1"/>
    <col min="14087" max="14087" width="18.83203125" style="2" customWidth="1"/>
    <col min="14088" max="14088" width="18.1640625" style="2" customWidth="1"/>
    <col min="14089" max="14337" width="13.33203125" style="2"/>
    <col min="14338" max="14338" width="15.5" style="2" customWidth="1"/>
    <col min="14339" max="14339" width="67.33203125" style="2" customWidth="1"/>
    <col min="14340" max="14340" width="18.83203125" style="2" customWidth="1"/>
    <col min="14341" max="14341" width="17.6640625" style="2" customWidth="1"/>
    <col min="14342" max="14342" width="21.1640625" style="2" customWidth="1"/>
    <col min="14343" max="14343" width="18.83203125" style="2" customWidth="1"/>
    <col min="14344" max="14344" width="18.1640625" style="2" customWidth="1"/>
    <col min="14345" max="14593" width="13.33203125" style="2"/>
    <col min="14594" max="14594" width="15.5" style="2" customWidth="1"/>
    <col min="14595" max="14595" width="67.33203125" style="2" customWidth="1"/>
    <col min="14596" max="14596" width="18.83203125" style="2" customWidth="1"/>
    <col min="14597" max="14597" width="17.6640625" style="2" customWidth="1"/>
    <col min="14598" max="14598" width="21.1640625" style="2" customWidth="1"/>
    <col min="14599" max="14599" width="18.83203125" style="2" customWidth="1"/>
    <col min="14600" max="14600" width="18.1640625" style="2" customWidth="1"/>
    <col min="14601" max="14849" width="13.33203125" style="2"/>
    <col min="14850" max="14850" width="15.5" style="2" customWidth="1"/>
    <col min="14851" max="14851" width="67.33203125" style="2" customWidth="1"/>
    <col min="14852" max="14852" width="18.83203125" style="2" customWidth="1"/>
    <col min="14853" max="14853" width="17.6640625" style="2" customWidth="1"/>
    <col min="14854" max="14854" width="21.1640625" style="2" customWidth="1"/>
    <col min="14855" max="14855" width="18.83203125" style="2" customWidth="1"/>
    <col min="14856" max="14856" width="18.1640625" style="2" customWidth="1"/>
    <col min="14857" max="15105" width="13.33203125" style="2"/>
    <col min="15106" max="15106" width="15.5" style="2" customWidth="1"/>
    <col min="15107" max="15107" width="67.33203125" style="2" customWidth="1"/>
    <col min="15108" max="15108" width="18.83203125" style="2" customWidth="1"/>
    <col min="15109" max="15109" width="17.6640625" style="2" customWidth="1"/>
    <col min="15110" max="15110" width="21.1640625" style="2" customWidth="1"/>
    <col min="15111" max="15111" width="18.83203125" style="2" customWidth="1"/>
    <col min="15112" max="15112" width="18.1640625" style="2" customWidth="1"/>
    <col min="15113" max="15361" width="13.33203125" style="2"/>
    <col min="15362" max="15362" width="15.5" style="2" customWidth="1"/>
    <col min="15363" max="15363" width="67.33203125" style="2" customWidth="1"/>
    <col min="15364" max="15364" width="18.83203125" style="2" customWidth="1"/>
    <col min="15365" max="15365" width="17.6640625" style="2" customWidth="1"/>
    <col min="15366" max="15366" width="21.1640625" style="2" customWidth="1"/>
    <col min="15367" max="15367" width="18.83203125" style="2" customWidth="1"/>
    <col min="15368" max="15368" width="18.1640625" style="2" customWidth="1"/>
    <col min="15369" max="15617" width="13.33203125" style="2"/>
    <col min="15618" max="15618" width="15.5" style="2" customWidth="1"/>
    <col min="15619" max="15619" width="67.33203125" style="2" customWidth="1"/>
    <col min="15620" max="15620" width="18.83203125" style="2" customWidth="1"/>
    <col min="15621" max="15621" width="17.6640625" style="2" customWidth="1"/>
    <col min="15622" max="15622" width="21.1640625" style="2" customWidth="1"/>
    <col min="15623" max="15623" width="18.83203125" style="2" customWidth="1"/>
    <col min="15624" max="15624" width="18.1640625" style="2" customWidth="1"/>
    <col min="15625" max="15873" width="13.33203125" style="2"/>
    <col min="15874" max="15874" width="15.5" style="2" customWidth="1"/>
    <col min="15875" max="15875" width="67.33203125" style="2" customWidth="1"/>
    <col min="15876" max="15876" width="18.83203125" style="2" customWidth="1"/>
    <col min="15877" max="15877" width="17.6640625" style="2" customWidth="1"/>
    <col min="15878" max="15878" width="21.1640625" style="2" customWidth="1"/>
    <col min="15879" max="15879" width="18.83203125" style="2" customWidth="1"/>
    <col min="15880" max="15880" width="18.1640625" style="2" customWidth="1"/>
    <col min="15881" max="16129" width="13.33203125" style="2"/>
    <col min="16130" max="16130" width="15.5" style="2" customWidth="1"/>
    <col min="16131" max="16131" width="67.33203125" style="2" customWidth="1"/>
    <col min="16132" max="16132" width="18.83203125" style="2" customWidth="1"/>
    <col min="16133" max="16133" width="17.6640625" style="2" customWidth="1"/>
    <col min="16134" max="16134" width="21.1640625" style="2" customWidth="1"/>
    <col min="16135" max="16135" width="18.83203125" style="2" customWidth="1"/>
    <col min="16136" max="16136" width="18.1640625" style="2" customWidth="1"/>
    <col min="16137" max="16384" width="13.33203125" style="2"/>
  </cols>
  <sheetData>
    <row r="1" spans="1:46" ht="20.25" customHeight="1" x14ac:dyDescent="0.2">
      <c r="A1" s="113" t="s">
        <v>3</v>
      </c>
      <c r="B1" s="113"/>
      <c r="C1" s="113"/>
      <c r="D1" s="113"/>
      <c r="E1" s="113"/>
      <c r="F1" s="113"/>
      <c r="G1" s="113"/>
      <c r="H1" s="30"/>
      <c r="J1" s="25" t="s">
        <v>41</v>
      </c>
    </row>
    <row r="2" spans="1:46" ht="15" x14ac:dyDescent="0.2">
      <c r="A2" s="114" t="s">
        <v>37</v>
      </c>
      <c r="B2" s="114"/>
      <c r="C2" s="114"/>
      <c r="D2" s="114"/>
      <c r="E2" s="114"/>
      <c r="F2" s="114"/>
      <c r="G2" s="114"/>
      <c r="H2" s="30"/>
      <c r="J2" s="26" t="s">
        <v>1</v>
      </c>
    </row>
    <row r="3" spans="1:46" ht="15.75" thickBot="1" x14ac:dyDescent="0.25">
      <c r="A3" s="115" t="s">
        <v>38</v>
      </c>
      <c r="B3" s="115"/>
      <c r="C3" s="115"/>
      <c r="D3" s="115"/>
      <c r="E3" s="115"/>
      <c r="F3" s="115"/>
      <c r="G3" s="115"/>
      <c r="H3" s="30"/>
      <c r="J3" s="32"/>
      <c r="M3" s="33" t="s">
        <v>0</v>
      </c>
    </row>
    <row r="4" spans="1:46" ht="21.75" customHeight="1" x14ac:dyDescent="0.2">
      <c r="A4" s="128" t="s">
        <v>43</v>
      </c>
      <c r="B4" s="128"/>
      <c r="C4" s="128"/>
      <c r="D4" s="128"/>
      <c r="E4" s="128"/>
      <c r="F4" s="128"/>
      <c r="G4" s="128"/>
      <c r="H4" s="2"/>
      <c r="J4" s="32"/>
      <c r="M4" s="33" t="s">
        <v>1</v>
      </c>
    </row>
    <row r="5" spans="1:46" x14ac:dyDescent="0.2">
      <c r="A5" s="116" t="s">
        <v>46</v>
      </c>
      <c r="B5" s="117"/>
      <c r="C5" s="120" t="s">
        <v>39</v>
      </c>
      <c r="D5" s="120"/>
      <c r="E5" s="121" t="s">
        <v>40</v>
      </c>
      <c r="F5" s="122"/>
      <c r="G5" s="123"/>
      <c r="H5" s="2"/>
      <c r="J5" s="32"/>
      <c r="M5" s="33" t="s">
        <v>13</v>
      </c>
    </row>
    <row r="6" spans="1:46" ht="38.25" customHeight="1" x14ac:dyDescent="0.2">
      <c r="A6" s="118"/>
      <c r="B6" s="119"/>
      <c r="C6" s="124"/>
      <c r="D6" s="124"/>
      <c r="E6" s="125"/>
      <c r="F6" s="126"/>
      <c r="G6" s="127"/>
      <c r="H6" s="2"/>
      <c r="M6" s="33" t="s">
        <v>2</v>
      </c>
    </row>
    <row r="7" spans="1:46" s="38" customFormat="1" ht="21" x14ac:dyDescent="0.2">
      <c r="A7" s="36" t="s">
        <v>4</v>
      </c>
      <c r="B7" s="36" t="s">
        <v>5</v>
      </c>
      <c r="C7" s="36" t="s">
        <v>6</v>
      </c>
      <c r="D7" s="36" t="s">
        <v>7</v>
      </c>
      <c r="E7" s="36"/>
      <c r="F7" s="37" t="s">
        <v>8</v>
      </c>
      <c r="G7" s="37" t="s">
        <v>9</v>
      </c>
    </row>
    <row r="8" spans="1:46" x14ac:dyDescent="0.2">
      <c r="A8" s="5"/>
      <c r="B8" s="18" t="s">
        <v>47</v>
      </c>
      <c r="C8" s="5"/>
      <c r="D8" s="5"/>
      <c r="E8" s="5"/>
      <c r="F8" s="6"/>
      <c r="G8" s="5"/>
      <c r="H8" s="2"/>
    </row>
    <row r="9" spans="1:46" s="8" customFormat="1" ht="12" customHeight="1" x14ac:dyDescent="0.2">
      <c r="A9" s="27" t="s">
        <v>22</v>
      </c>
      <c r="B9" s="28" t="e">
        <f>VLOOKUP(A9,#REF!,2,0)</f>
        <v>#REF!</v>
      </c>
      <c r="C9" s="13" t="e">
        <f>VLOOKUP(A9,#REF!,3,0)</f>
        <v>#REF!</v>
      </c>
      <c r="D9" s="31">
        <v>20</v>
      </c>
      <c r="E9" s="29" t="e">
        <f>IF($J$2="ZONA I",VLOOKUP(A9,#REF!,5,0),IF(PPTO!$J$2="ZONA II",VLOOKUP(A9,#REF!,7,0),IF(PPTO!$J$2="ZONA III",VLOOKUP(A9,#REF!,9,0),IF(PPTO!$J$2="ZONA IV",VLOOKUP(A9,#REF!,11,0),0))))</f>
        <v>#REF!</v>
      </c>
      <c r="F9" s="34" t="e">
        <f>IF($J$2="ZONA I",VLOOKUP(A9,#REF!,4,0),IF(PPTO!$J$2="ZONA II",VLOOKUP(A9,#REF!,6,0),IF(PPTO!$J$2="ZONA III",VLOOKUP(A9,#REF!,8,0),IF(PPTO!$J$2="ZONA IV",VLOOKUP(A9,#REF!,10,0),0))))</f>
        <v>#REF!</v>
      </c>
      <c r="G9" s="35" t="e">
        <f>D9*F9</f>
        <v>#REF!</v>
      </c>
      <c r="H9" s="2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8" customFormat="1" ht="36" customHeight="1" x14ac:dyDescent="0.25">
      <c r="A10" s="27" t="s">
        <v>23</v>
      </c>
      <c r="B10" s="28" t="e">
        <f>VLOOKUP(A10,#REF!,2,0)</f>
        <v>#REF!</v>
      </c>
      <c r="C10" s="13" t="e">
        <f>VLOOKUP(A10,#REF!,3,0)</f>
        <v>#REF!</v>
      </c>
      <c r="D10" s="31">
        <v>11.5</v>
      </c>
      <c r="E10" s="29" t="e">
        <f>IF($J$2="ZONA I",VLOOKUP(A10,#REF!,5,0),IF(PPTO!$J$2="ZONA II",VLOOKUP(A10,#REF!,7,0),IF(PPTO!$J$2="ZONA III",VLOOKUP(A10,#REF!,9,0),IF(PPTO!$J$2="ZONA IV",VLOOKUP(A10,#REF!,11,0),0))))</f>
        <v>#REF!</v>
      </c>
      <c r="F10" s="34" t="e">
        <f>IF($J$2="ZONA I",VLOOKUP(A10,#REF!,4,0),IF(PPTO!$J$2="ZONA II",VLOOKUP(A10,#REF!,6,0),IF(PPTO!$J$2="ZONA III",VLOOKUP(A10,#REF!,8,0),IF(PPTO!$J$2="ZONA IV",VLOOKUP(A10,#REF!,10,0),0))))</f>
        <v>#REF!</v>
      </c>
      <c r="G10" s="35" t="e">
        <f t="shared" ref="G10:G31" si="0">D10*F10</f>
        <v>#REF!</v>
      </c>
      <c r="H10" s="2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8" customFormat="1" ht="48" customHeight="1" x14ac:dyDescent="0.25">
      <c r="A11" s="27" t="s">
        <v>25</v>
      </c>
      <c r="B11" s="28" t="e">
        <f>VLOOKUP(A11,#REF!,2,0)</f>
        <v>#REF!</v>
      </c>
      <c r="C11" s="13" t="e">
        <f>VLOOKUP(A11,#REF!,3,0)</f>
        <v>#REF!</v>
      </c>
      <c r="D11" s="31">
        <v>18</v>
      </c>
      <c r="E11" s="29" t="e">
        <f>IF($J$2="ZONA I",VLOOKUP(A11,#REF!,5,0),IF(PPTO!$J$2="ZONA II",VLOOKUP(A11,#REF!,7,0),IF(PPTO!$J$2="ZONA III",VLOOKUP(A11,#REF!,9,0),IF(PPTO!$J$2="ZONA IV",VLOOKUP(A11,#REF!,11,0),0))))</f>
        <v>#REF!</v>
      </c>
      <c r="F11" s="34" t="e">
        <f>IF($J$2="ZONA I",VLOOKUP(A11,#REF!,4,0),IF(PPTO!$J$2="ZONA II",VLOOKUP(A11,#REF!,6,0),IF(PPTO!$J$2="ZONA III",VLOOKUP(A11,#REF!,8,0),IF(PPTO!$J$2="ZONA IV",VLOOKUP(A11,#REF!,10,0),0))))</f>
        <v>#REF!</v>
      </c>
      <c r="G11" s="35" t="e">
        <f t="shared" si="0"/>
        <v>#REF!</v>
      </c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8" customFormat="1" ht="36" customHeight="1" x14ac:dyDescent="0.25">
      <c r="A12" s="27" t="s">
        <v>32</v>
      </c>
      <c r="B12" s="28" t="e">
        <f>VLOOKUP(A12,#REF!,2,0)</f>
        <v>#REF!</v>
      </c>
      <c r="C12" s="13" t="e">
        <f>VLOOKUP(A12,#REF!,3,0)</f>
        <v>#REF!</v>
      </c>
      <c r="D12" s="31">
        <v>60</v>
      </c>
      <c r="E12" s="29" t="e">
        <f>IF($J$2="ZONA I",VLOOKUP(A12,#REF!,5,0),IF(PPTO!$J$2="ZONA II",VLOOKUP(A12,#REF!,7,0),IF(PPTO!$J$2="ZONA III",VLOOKUP(A12,#REF!,9,0),IF(PPTO!$J$2="ZONA IV",VLOOKUP(A12,#REF!,11,0),0))))</f>
        <v>#REF!</v>
      </c>
      <c r="F12" s="34" t="e">
        <f>IF($J$2="ZONA I",VLOOKUP(A12,#REF!,4,0),IF(PPTO!$J$2="ZONA II",VLOOKUP(A12,#REF!,6,0),IF(PPTO!$J$2="ZONA III",VLOOKUP(A12,#REF!,8,0),IF(PPTO!$J$2="ZONA IV",VLOOKUP(A12,#REF!,10,0),0))))</f>
        <v>#REF!</v>
      </c>
      <c r="G12" s="35" t="e">
        <f t="shared" si="0"/>
        <v>#REF!</v>
      </c>
      <c r="H12" s="2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8" customFormat="1" ht="36" customHeight="1" x14ac:dyDescent="0.25">
      <c r="A13" s="27" t="s">
        <v>34</v>
      </c>
      <c r="B13" s="28" t="e">
        <f>VLOOKUP(A13,#REF!,2,0)</f>
        <v>#REF!</v>
      </c>
      <c r="C13" s="13" t="e">
        <f>VLOOKUP(A13,#REF!,3,0)</f>
        <v>#REF!</v>
      </c>
      <c r="D13" s="31">
        <v>3.75</v>
      </c>
      <c r="E13" s="29" t="e">
        <f>IF($J$2="ZONA I",VLOOKUP(A13,#REF!,5,0),IF(PPTO!$J$2="ZONA II",VLOOKUP(A13,#REF!,7,0),IF(PPTO!$J$2="ZONA III",VLOOKUP(A13,#REF!,9,0),IF(PPTO!$J$2="ZONA IV",VLOOKUP(A13,#REF!,11,0),0))))</f>
        <v>#REF!</v>
      </c>
      <c r="F13" s="34" t="e">
        <f>IF($J$2="ZONA I",VLOOKUP(A13,#REF!,4,0),IF(PPTO!$J$2="ZONA II",VLOOKUP(A13,#REF!,6,0),IF(PPTO!$J$2="ZONA III",VLOOKUP(A13,#REF!,8,0),IF(PPTO!$J$2="ZONA IV",VLOOKUP(A13,#REF!,10,0),0))))</f>
        <v>#REF!</v>
      </c>
      <c r="G13" s="35" t="e">
        <f t="shared" si="0"/>
        <v>#REF!</v>
      </c>
      <c r="H13" s="2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36" customHeight="1" x14ac:dyDescent="0.25">
      <c r="A14" s="27" t="s">
        <v>35</v>
      </c>
      <c r="B14" s="28" t="e">
        <f>VLOOKUP(A14,#REF!,2,0)</f>
        <v>#REF!</v>
      </c>
      <c r="C14" s="13" t="e">
        <f>VLOOKUP(A14,#REF!,3,0)</f>
        <v>#REF!</v>
      </c>
      <c r="D14" s="31">
        <v>28</v>
      </c>
      <c r="E14" s="29" t="e">
        <f>IF($J$2="ZONA I",VLOOKUP(A14,#REF!,5,0),IF(PPTO!$J$2="ZONA II",VLOOKUP(A14,#REF!,7,0),IF(PPTO!$J$2="ZONA III",VLOOKUP(A14,#REF!,9,0),IF(PPTO!$J$2="ZONA IV",VLOOKUP(A14,#REF!,11,0),0))))</f>
        <v>#REF!</v>
      </c>
      <c r="F14" s="34" t="e">
        <f>IF($J$2="ZONA I",VLOOKUP(A14,#REF!,4,0),IF(PPTO!$J$2="ZONA II",VLOOKUP(A14,#REF!,6,0),IF(PPTO!$J$2="ZONA III",VLOOKUP(A14,#REF!,8,0),IF(PPTO!$J$2="ZONA IV",VLOOKUP(A14,#REF!,10,0),0))))</f>
        <v>#REF!</v>
      </c>
      <c r="G14" s="35" t="e">
        <f t="shared" si="0"/>
        <v>#REF!</v>
      </c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8" customFormat="1" ht="36" customHeight="1" x14ac:dyDescent="0.25">
      <c r="A15" s="27" t="s">
        <v>33</v>
      </c>
      <c r="B15" s="28" t="e">
        <f>VLOOKUP(A15,#REF!,2,0)</f>
        <v>#REF!</v>
      </c>
      <c r="C15" s="13" t="e">
        <f>VLOOKUP(A15,#REF!,3,0)</f>
        <v>#REF!</v>
      </c>
      <c r="D15" s="31">
        <v>20</v>
      </c>
      <c r="E15" s="29" t="e">
        <f>IF($J$2="ZONA I",VLOOKUP(A15,#REF!,5,0),IF(PPTO!$J$2="ZONA II",VLOOKUP(A15,#REF!,7,0),IF(PPTO!$J$2="ZONA III",VLOOKUP(A15,#REF!,9,0),IF(PPTO!$J$2="ZONA IV",VLOOKUP(A15,#REF!,11,0),0))))</f>
        <v>#REF!</v>
      </c>
      <c r="F15" s="34" t="e">
        <f>IF($J$2="ZONA I",VLOOKUP(A15,#REF!,4,0),IF(PPTO!$J$2="ZONA II",VLOOKUP(A15,#REF!,6,0),IF(PPTO!$J$2="ZONA III",VLOOKUP(A15,#REF!,8,0),IF(PPTO!$J$2="ZONA IV",VLOOKUP(A15,#REF!,10,0),0))))</f>
        <v>#REF!</v>
      </c>
      <c r="G15" s="35" t="e">
        <f t="shared" si="0"/>
        <v>#REF!</v>
      </c>
      <c r="H15" s="2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s="8" customFormat="1" ht="48" customHeight="1" x14ac:dyDescent="0.25">
      <c r="A16" s="27" t="s">
        <v>20</v>
      </c>
      <c r="B16" s="28" t="e">
        <f>VLOOKUP(A16,#REF!,2,0)</f>
        <v>#REF!</v>
      </c>
      <c r="C16" s="13" t="e">
        <f>VLOOKUP(A16,#REF!,3,0)</f>
        <v>#REF!</v>
      </c>
      <c r="D16" s="31">
        <v>49</v>
      </c>
      <c r="E16" s="29" t="e">
        <f>IF($J$2="ZONA I",VLOOKUP(A16,#REF!,5,0),IF(PPTO!$J$2="ZONA II",VLOOKUP(A16,#REF!,7,0),IF(PPTO!$J$2="ZONA III",VLOOKUP(A16,#REF!,9,0),IF(PPTO!$J$2="ZONA IV",VLOOKUP(A16,#REF!,11,0),0))))</f>
        <v>#REF!</v>
      </c>
      <c r="F16" s="34" t="e">
        <f>IF($J$2="ZONA I",VLOOKUP(A16,#REF!,4,0),IF(PPTO!$J$2="ZONA II",VLOOKUP(A16,#REF!,6,0),IF(PPTO!$J$2="ZONA III",VLOOKUP(A16,#REF!,8,0),IF(PPTO!$J$2="ZONA IV",VLOOKUP(A16,#REF!,10,0),0))))</f>
        <v>#REF!</v>
      </c>
      <c r="G16" s="35" t="e">
        <f t="shared" si="0"/>
        <v>#REF!</v>
      </c>
      <c r="H16" s="2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x14ac:dyDescent="0.2">
      <c r="A17" s="5"/>
      <c r="B17" s="18" t="s">
        <v>54</v>
      </c>
      <c r="C17" s="5"/>
      <c r="D17" s="5"/>
      <c r="E17" s="5"/>
      <c r="F17" s="6"/>
      <c r="G17" s="5"/>
      <c r="H17" s="2"/>
    </row>
    <row r="18" spans="1:46" s="8" customFormat="1" ht="36" customHeight="1" x14ac:dyDescent="0.25">
      <c r="A18" s="27" t="s">
        <v>24</v>
      </c>
      <c r="B18" s="28" t="e">
        <f>VLOOKUP(A18,#REF!,2,0)</f>
        <v>#REF!</v>
      </c>
      <c r="C18" s="13" t="e">
        <f>VLOOKUP(A18,#REF!,3,0)</f>
        <v>#REF!</v>
      </c>
      <c r="D18" s="31">
        <v>14.5</v>
      </c>
      <c r="E18" s="29" t="e">
        <f>IF($J$2="ZONA I",VLOOKUP(A18,#REF!,5,0),IF(PPTO!$J$2="ZONA II",VLOOKUP(A18,#REF!,7,0),IF(PPTO!$J$2="ZONA III",VLOOKUP(A18,#REF!,9,0),IF(PPTO!$J$2="ZONA IV",VLOOKUP(A18,#REF!,11,0),0))))</f>
        <v>#REF!</v>
      </c>
      <c r="F18" s="34" t="e">
        <f>IF($J$2="ZONA I",VLOOKUP(A18,#REF!,4,0),IF(PPTO!$J$2="ZONA II",VLOOKUP(A18,#REF!,6,0),IF(PPTO!$J$2="ZONA III",VLOOKUP(A18,#REF!,8,0),IF(PPTO!$J$2="ZONA IV",VLOOKUP(A18,#REF!,10,0),0))))</f>
        <v>#REF!</v>
      </c>
      <c r="G18" s="35" t="e">
        <f t="shared" si="0"/>
        <v>#REF!</v>
      </c>
      <c r="H18" s="2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8" customFormat="1" ht="48" customHeight="1" x14ac:dyDescent="0.25">
      <c r="A19" s="27" t="s">
        <v>48</v>
      </c>
      <c r="B19" s="28" t="e">
        <f>VLOOKUP(A19,#REF!,2,0)</f>
        <v>#REF!</v>
      </c>
      <c r="C19" s="13" t="e">
        <f>VLOOKUP(A19,#REF!,3,0)</f>
        <v>#REF!</v>
      </c>
      <c r="D19" s="31">
        <v>6</v>
      </c>
      <c r="E19" s="29" t="e">
        <f>IF($J$2="ZONA I",VLOOKUP(A19,#REF!,5,0),IF(PPTO!$J$2="ZONA II",VLOOKUP(A19,#REF!,7,0),IF(PPTO!$J$2="ZONA III",VLOOKUP(A19,#REF!,9,0),IF(PPTO!$J$2="ZONA IV",VLOOKUP(A19,#REF!,11,0),0))))</f>
        <v>#REF!</v>
      </c>
      <c r="F19" s="34" t="e">
        <f>IF($J$2="ZONA I",VLOOKUP(A19,#REF!,4,0),IF(PPTO!$J$2="ZONA II",VLOOKUP(A19,#REF!,6,0),IF(PPTO!$J$2="ZONA III",VLOOKUP(A19,#REF!,8,0),IF(PPTO!$J$2="ZONA IV",VLOOKUP(A19,#REF!,10,0),0))))</f>
        <v>#REF!</v>
      </c>
      <c r="G19" s="35" t="e">
        <f t="shared" si="0"/>
        <v>#REF!</v>
      </c>
      <c r="H19" s="2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8" customFormat="1" ht="48" customHeight="1" x14ac:dyDescent="0.25">
      <c r="A20" s="27" t="s">
        <v>49</v>
      </c>
      <c r="B20" s="28" t="e">
        <f>VLOOKUP(A20,#REF!,2,0)</f>
        <v>#REF!</v>
      </c>
      <c r="C20" s="13" t="e">
        <f>VLOOKUP(A20,#REF!,3,0)</f>
        <v>#REF!</v>
      </c>
      <c r="D20" s="31">
        <v>32.4</v>
      </c>
      <c r="E20" s="29" t="e">
        <f>IF($J$2="ZONA I",VLOOKUP(A20,#REF!,5,0),IF(PPTO!$J$2="ZONA II",VLOOKUP(A20,#REF!,7,0),IF(PPTO!$J$2="ZONA III",VLOOKUP(A20,#REF!,9,0),IF(PPTO!$J$2="ZONA IV",VLOOKUP(A20,#REF!,11,0),0))))</f>
        <v>#REF!</v>
      </c>
      <c r="F20" s="34" t="e">
        <f>IF($J$2="ZONA I",VLOOKUP(A20,#REF!,4,0),IF(PPTO!$J$2="ZONA II",VLOOKUP(A20,#REF!,6,0),IF(PPTO!$J$2="ZONA III",VLOOKUP(A20,#REF!,8,0),IF(PPTO!$J$2="ZONA IV",VLOOKUP(A20,#REF!,10,0),0))))</f>
        <v>#REF!</v>
      </c>
      <c r="G20" s="35" t="e">
        <f t="shared" si="0"/>
        <v>#REF!</v>
      </c>
      <c r="H20" s="2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s="8" customFormat="1" ht="36" customHeight="1" x14ac:dyDescent="0.25">
      <c r="A21" s="27" t="s">
        <v>50</v>
      </c>
      <c r="B21" s="28" t="e">
        <f>VLOOKUP(A21,#REF!,2,0)</f>
        <v>#REF!</v>
      </c>
      <c r="C21" s="13" t="e">
        <f>VLOOKUP(A21,#REF!,3,0)</f>
        <v>#REF!</v>
      </c>
      <c r="D21" s="31">
        <v>12.4</v>
      </c>
      <c r="E21" s="29" t="e">
        <f>IF($J$2="ZONA I",VLOOKUP(A21,#REF!,5,0),IF(PPTO!$J$2="ZONA II",VLOOKUP(A21,#REF!,7,0),IF(PPTO!$J$2="ZONA III",VLOOKUP(A21,#REF!,9,0),IF(PPTO!$J$2="ZONA IV",VLOOKUP(A21,#REF!,11,0),0))))</f>
        <v>#REF!</v>
      </c>
      <c r="F21" s="34" t="e">
        <f>IF($J$2="ZONA I",VLOOKUP(A21,#REF!,4,0),IF(PPTO!$J$2="ZONA II",VLOOKUP(A21,#REF!,6,0),IF(PPTO!$J$2="ZONA III",VLOOKUP(A21,#REF!,8,0),IF(PPTO!$J$2="ZONA IV",VLOOKUP(A21,#REF!,10,0),0))))</f>
        <v>#REF!</v>
      </c>
      <c r="G21" s="35" t="e">
        <f t="shared" si="0"/>
        <v>#REF!</v>
      </c>
      <c r="H21" s="2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s="8" customFormat="1" ht="48" customHeight="1" x14ac:dyDescent="0.25">
      <c r="A22" s="27" t="s">
        <v>51</v>
      </c>
      <c r="B22" s="28" t="e">
        <f>VLOOKUP(A22,#REF!,2,0)</f>
        <v>#REF!</v>
      </c>
      <c r="C22" s="13" t="e">
        <f>VLOOKUP(A22,#REF!,3,0)</f>
        <v>#REF!</v>
      </c>
      <c r="D22" s="31">
        <v>22.4</v>
      </c>
      <c r="E22" s="29" t="e">
        <f>IF($J$2="ZONA I",VLOOKUP(A22,#REF!,5,0),IF(PPTO!$J$2="ZONA II",VLOOKUP(A22,#REF!,7,0),IF(PPTO!$J$2="ZONA III",VLOOKUP(A22,#REF!,9,0),IF(PPTO!$J$2="ZONA IV",VLOOKUP(A22,#REF!,11,0),0))))</f>
        <v>#REF!</v>
      </c>
      <c r="F22" s="34" t="e">
        <f>IF($J$2="ZONA I",VLOOKUP(A22,#REF!,4,0),IF(PPTO!$J$2="ZONA II",VLOOKUP(A22,#REF!,6,0),IF(PPTO!$J$2="ZONA III",VLOOKUP(A22,#REF!,8,0),IF(PPTO!$J$2="ZONA IV",VLOOKUP(A22,#REF!,10,0),0))))</f>
        <v>#REF!</v>
      </c>
      <c r="G22" s="35" t="e">
        <f t="shared" si="0"/>
        <v>#REF!</v>
      </c>
      <c r="H22" s="2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s="8" customFormat="1" ht="36" customHeight="1" x14ac:dyDescent="0.25">
      <c r="A23" s="27" t="s">
        <v>16</v>
      </c>
      <c r="B23" s="28" t="e">
        <f>VLOOKUP(A23,#REF!,2,0)</f>
        <v>#REF!</v>
      </c>
      <c r="C23" s="13" t="e">
        <f>VLOOKUP(A23,#REF!,3,0)</f>
        <v>#REF!</v>
      </c>
      <c r="D23" s="31">
        <v>8.8000000000000007</v>
      </c>
      <c r="E23" s="29" t="e">
        <f>IF($J$2="ZONA I",VLOOKUP(A23,#REF!,5,0),IF(PPTO!$J$2="ZONA II",VLOOKUP(A23,#REF!,7,0),IF(PPTO!$J$2="ZONA III",VLOOKUP(A23,#REF!,9,0),IF(PPTO!$J$2="ZONA IV",VLOOKUP(A23,#REF!,11,0),0))))</f>
        <v>#REF!</v>
      </c>
      <c r="F23" s="34" t="e">
        <f>IF($J$2="ZONA I",VLOOKUP(A23,#REF!,4,0),IF(PPTO!$J$2="ZONA II",VLOOKUP(A23,#REF!,6,0),IF(PPTO!$J$2="ZONA III",VLOOKUP(A23,#REF!,8,0),IF(PPTO!$J$2="ZONA IV",VLOOKUP(A23,#REF!,10,0),0))))</f>
        <v>#REF!</v>
      </c>
      <c r="G23" s="35" t="e">
        <f>D23*F23</f>
        <v>#REF!</v>
      </c>
      <c r="H23" s="2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s="8" customFormat="1" ht="24" customHeight="1" x14ac:dyDescent="0.25">
      <c r="A24" s="27" t="s">
        <v>14</v>
      </c>
      <c r="B24" s="28" t="e">
        <f>VLOOKUP(A24,#REF!,2,0)</f>
        <v>#REF!</v>
      </c>
      <c r="C24" s="13" t="e">
        <f>VLOOKUP(A24,#REF!,3,0)</f>
        <v>#REF!</v>
      </c>
      <c r="D24" s="31">
        <v>5.28</v>
      </c>
      <c r="E24" s="29" t="e">
        <f>IF($J$2="ZONA I",VLOOKUP(A24,#REF!,5,0),IF(PPTO!$J$2="ZONA II",VLOOKUP(A24,#REF!,7,0),IF(PPTO!$J$2="ZONA III",VLOOKUP(A24,#REF!,9,0),IF(PPTO!$J$2="ZONA IV",VLOOKUP(A24,#REF!,11,0),0))))</f>
        <v>#REF!</v>
      </c>
      <c r="F24" s="34" t="e">
        <f>IF($J$2="ZONA I",VLOOKUP(A24,#REF!,4,0),IF(PPTO!$J$2="ZONA II",VLOOKUP(A24,#REF!,6,0),IF(PPTO!$J$2="ZONA III",VLOOKUP(A24,#REF!,8,0),IF(PPTO!$J$2="ZONA IV",VLOOKUP(A24,#REF!,10,0),0))))</f>
        <v>#REF!</v>
      </c>
      <c r="G24" s="35" t="e">
        <f t="shared" si="0"/>
        <v>#REF!</v>
      </c>
      <c r="H24" s="2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s="8" customFormat="1" ht="48" customHeight="1" x14ac:dyDescent="0.25">
      <c r="A25" s="27" t="s">
        <v>15</v>
      </c>
      <c r="B25" s="28" t="e">
        <f>VLOOKUP(A25,#REF!,2,0)</f>
        <v>#REF!</v>
      </c>
      <c r="C25" s="13" t="e">
        <f>VLOOKUP(A25,#REF!,3,0)</f>
        <v>#REF!</v>
      </c>
      <c r="D25" s="31">
        <v>78</v>
      </c>
      <c r="E25" s="29" t="e">
        <f>IF($J$2="ZONA I",VLOOKUP(A25,#REF!,5,0),IF(PPTO!$J$2="ZONA II",VLOOKUP(A25,#REF!,7,0),IF(PPTO!$J$2="ZONA III",VLOOKUP(A25,#REF!,9,0),IF(PPTO!$J$2="ZONA IV",VLOOKUP(A25,#REF!,11,0),0))))</f>
        <v>#REF!</v>
      </c>
      <c r="F25" s="34" t="e">
        <f>IF($J$2="ZONA I",VLOOKUP(A25,#REF!,4,0),IF(PPTO!$J$2="ZONA II",VLOOKUP(A25,#REF!,6,0),IF(PPTO!$J$2="ZONA III",VLOOKUP(A25,#REF!,8,0),IF(PPTO!$J$2="ZONA IV",VLOOKUP(A25,#REF!,10,0),0))))</f>
        <v>#REF!</v>
      </c>
      <c r="G25" s="35" t="e">
        <f t="shared" si="0"/>
        <v>#REF!</v>
      </c>
      <c r="H25" s="2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s="8" customFormat="1" ht="60" customHeight="1" x14ac:dyDescent="0.25">
      <c r="A26" s="27" t="s">
        <v>17</v>
      </c>
      <c r="B26" s="28" t="e">
        <f>VLOOKUP(A26,#REF!,2,0)</f>
        <v>#REF!</v>
      </c>
      <c r="C26" s="13" t="e">
        <f>VLOOKUP(A26,#REF!,3,0)</f>
        <v>#REF!</v>
      </c>
      <c r="D26" s="31">
        <v>20</v>
      </c>
      <c r="E26" s="29" t="e">
        <f>IF($J$2="ZONA I",VLOOKUP(A26,#REF!,5,0),IF(PPTO!$J$2="ZONA II",VLOOKUP(A26,#REF!,7,0),IF(PPTO!$J$2="ZONA III",VLOOKUP(A26,#REF!,9,0),IF(PPTO!$J$2="ZONA IV",VLOOKUP(A26,#REF!,11,0),0))))</f>
        <v>#REF!</v>
      </c>
      <c r="F26" s="34" t="e">
        <f>IF($J$2="ZONA I",VLOOKUP(A26,#REF!,4,0),IF(PPTO!$J$2="ZONA II",VLOOKUP(A26,#REF!,6,0),IF(PPTO!$J$2="ZONA III",VLOOKUP(A26,#REF!,8,0),IF(PPTO!$J$2="ZONA IV",VLOOKUP(A26,#REF!,10,0),0))))</f>
        <v>#REF!</v>
      </c>
      <c r="G26" s="35" t="e">
        <f t="shared" si="0"/>
        <v>#REF!</v>
      </c>
      <c r="H26" s="2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08" customHeight="1" x14ac:dyDescent="0.2">
      <c r="A27" s="27" t="s">
        <v>26</v>
      </c>
      <c r="B27" s="28" t="e">
        <f>VLOOKUP(A27,#REF!,2,0)</f>
        <v>#REF!</v>
      </c>
      <c r="C27" s="13" t="e">
        <f>VLOOKUP(A27,#REF!,3,0)</f>
        <v>#REF!</v>
      </c>
      <c r="D27" s="31">
        <v>20</v>
      </c>
      <c r="E27" s="29" t="e">
        <f>IF($J$2="ZONA I",VLOOKUP(A27,#REF!,5,0),IF(PPTO!$J$2="ZONA II",VLOOKUP(A27,#REF!,7,0),IF(PPTO!$J$2="ZONA III",VLOOKUP(A27,#REF!,9,0),IF(PPTO!$J$2="ZONA IV",VLOOKUP(A27,#REF!,11,0),0))))</f>
        <v>#REF!</v>
      </c>
      <c r="F27" s="34" t="e">
        <f>IF($J$2="ZONA I",VLOOKUP(A27,#REF!,4,0),IF(PPTO!$J$2="ZONA II",VLOOKUP(A27,#REF!,6,0),IF(PPTO!$J$2="ZONA III",VLOOKUP(A27,#REF!,8,0),IF(PPTO!$J$2="ZONA IV",VLOOKUP(A27,#REF!,10,0),0))))</f>
        <v>#REF!</v>
      </c>
      <c r="G27" s="35" t="e">
        <f t="shared" si="0"/>
        <v>#REF!</v>
      </c>
      <c r="H27" s="2"/>
    </row>
    <row r="28" spans="1:46" ht="60" customHeight="1" x14ac:dyDescent="0.2">
      <c r="A28" s="27" t="s">
        <v>52</v>
      </c>
      <c r="B28" s="28" t="e">
        <f>VLOOKUP(A28,#REF!,2,0)</f>
        <v>#REF!</v>
      </c>
      <c r="C28" s="13" t="e">
        <f>VLOOKUP(A28,#REF!,3,0)</f>
        <v>#REF!</v>
      </c>
      <c r="D28" s="31">
        <v>6</v>
      </c>
      <c r="E28" s="29" t="e">
        <f>IF($J$2="ZONA I",VLOOKUP(A28,#REF!,5,0),IF(PPTO!$J$2="ZONA II",VLOOKUP(A28,#REF!,7,0),IF(PPTO!$J$2="ZONA III",VLOOKUP(A28,#REF!,9,0),IF(PPTO!$J$2="ZONA IV",VLOOKUP(A28,#REF!,11,0),0))))</f>
        <v>#REF!</v>
      </c>
      <c r="F28" s="34" t="e">
        <f>IF($J$2="ZONA I",VLOOKUP(A28,#REF!,4,0),IF(PPTO!$J$2="ZONA II",VLOOKUP(A28,#REF!,6,0),IF(PPTO!$J$2="ZONA III",VLOOKUP(A28,#REF!,8,0),IF(PPTO!$J$2="ZONA IV",VLOOKUP(A28,#REF!,10,0),0))))</f>
        <v>#REF!</v>
      </c>
      <c r="G28" s="35" t="e">
        <f t="shared" si="0"/>
        <v>#REF!</v>
      </c>
      <c r="H28" s="2"/>
    </row>
    <row r="29" spans="1:46" s="8" customFormat="1" ht="60" customHeight="1" x14ac:dyDescent="0.25">
      <c r="A29" s="27" t="s">
        <v>18</v>
      </c>
      <c r="B29" s="28" t="e">
        <f>VLOOKUP(A29,#REF!,2,0)</f>
        <v>#REF!</v>
      </c>
      <c r="C29" s="13" t="e">
        <f>VLOOKUP(A29,#REF!,3,0)</f>
        <v>#REF!</v>
      </c>
      <c r="D29" s="31">
        <v>158</v>
      </c>
      <c r="E29" s="29" t="e">
        <f>IF($J$2="ZONA I",VLOOKUP(A29,#REF!,5,0),IF(PPTO!$J$2="ZONA II",VLOOKUP(A29,#REF!,7,0),IF(PPTO!$J$2="ZONA III",VLOOKUP(A29,#REF!,9,0),IF(PPTO!$J$2="ZONA IV",VLOOKUP(A29,#REF!,11,0),0))))</f>
        <v>#REF!</v>
      </c>
      <c r="F29" s="34" t="e">
        <f>IF($J$2="ZONA I",VLOOKUP(A29,#REF!,4,0),IF(PPTO!$J$2="ZONA II",VLOOKUP(A29,#REF!,6,0),IF(PPTO!$J$2="ZONA III",VLOOKUP(A29,#REF!,8,0),IF(PPTO!$J$2="ZONA IV",VLOOKUP(A29,#REF!,10,0),0))))</f>
        <v>#REF!</v>
      </c>
      <c r="G29" s="35" t="e">
        <f t="shared" si="0"/>
        <v>#REF!</v>
      </c>
      <c r="H29" s="2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x14ac:dyDescent="0.2">
      <c r="A30" s="5"/>
      <c r="B30" s="18" t="s">
        <v>55</v>
      </c>
      <c r="C30" s="5"/>
      <c r="D30" s="5"/>
      <c r="E30" s="5"/>
      <c r="F30" s="6"/>
      <c r="G30" s="5"/>
      <c r="H30" s="2"/>
    </row>
    <row r="31" spans="1:46" ht="96" customHeight="1" x14ac:dyDescent="0.2">
      <c r="A31" s="5" t="s">
        <v>28</v>
      </c>
      <c r="B31" s="28" t="e">
        <f>VLOOKUP(A31,#REF!,2,0)</f>
        <v>#REF!</v>
      </c>
      <c r="C31" s="13" t="e">
        <f>VLOOKUP(A31,#REF!,3,0)</f>
        <v>#REF!</v>
      </c>
      <c r="D31" s="31">
        <v>3</v>
      </c>
      <c r="E31" s="29" t="e">
        <f>IF($J$2="ZONA I",VLOOKUP(A31,#REF!,5,0),IF(PPTO!$J$2="ZONA II",VLOOKUP(A31,#REF!,7,0),IF(PPTO!$J$2="ZONA III",VLOOKUP(A31,#REF!,9,0),IF(PPTO!$J$2="ZONA IV",VLOOKUP(A31,#REF!,11,0),0))))</f>
        <v>#REF!</v>
      </c>
      <c r="F31" s="34" t="e">
        <f>IF($J$2="ZONA I",VLOOKUP(A31,#REF!,4,0),IF(PPTO!$J$2="ZONA II",VLOOKUP(A31,#REF!,6,0),IF(PPTO!$J$2="ZONA III",VLOOKUP(A31,#REF!,8,0),IF(PPTO!$J$2="ZONA IV",VLOOKUP(A31,#REF!,10,0),0))))</f>
        <v>#REF!</v>
      </c>
      <c r="G31" s="35" t="e">
        <f t="shared" si="0"/>
        <v>#REF!</v>
      </c>
      <c r="H31" s="2"/>
    </row>
    <row r="32" spans="1:46" ht="24" customHeight="1" x14ac:dyDescent="0.2">
      <c r="A32" s="27" t="s">
        <v>29</v>
      </c>
      <c r="B32" s="28" t="e">
        <f>VLOOKUP(A32,#REF!,2,0)</f>
        <v>#REF!</v>
      </c>
      <c r="C32" s="13" t="e">
        <f>VLOOKUP(A32,#REF!,3,0)</f>
        <v>#REF!</v>
      </c>
      <c r="D32" s="31">
        <v>2</v>
      </c>
      <c r="E32" s="29" t="e">
        <f>IF($J$2="ZONA I",VLOOKUP(A32,#REF!,5,0),IF(PPTO!$J$2="ZONA II",VLOOKUP(A32,#REF!,7,0),IF(PPTO!$J$2="ZONA III",VLOOKUP(A32,#REF!,9,0),IF(PPTO!$J$2="ZONA IV",VLOOKUP(A32,#REF!,11,0),0))))</f>
        <v>#REF!</v>
      </c>
      <c r="F32" s="34" t="e">
        <f>IF($J$2="ZONA I",VLOOKUP(A32,#REF!,4,0),IF(PPTO!$J$2="ZONA II",VLOOKUP(A32,#REF!,6,0),IF(PPTO!$J$2="ZONA III",VLOOKUP(A32,#REF!,8,0),IF(PPTO!$J$2="ZONA IV",VLOOKUP(A32,#REF!,10,0),0))))</f>
        <v>#REF!</v>
      </c>
      <c r="G32" s="35" t="e">
        <f>D32*F32</f>
        <v>#REF!</v>
      </c>
      <c r="H32" s="2"/>
    </row>
    <row r="33" spans="1:46" ht="108" customHeight="1" x14ac:dyDescent="0.2">
      <c r="A33" s="5" t="s">
        <v>27</v>
      </c>
      <c r="B33" s="28" t="e">
        <f>VLOOKUP(A33,#REF!,2,0)</f>
        <v>#REF!</v>
      </c>
      <c r="C33" s="13" t="e">
        <f>VLOOKUP(A33,#REF!,3,0)</f>
        <v>#REF!</v>
      </c>
      <c r="D33" s="31">
        <v>2</v>
      </c>
      <c r="E33" s="29" t="e">
        <f>IF($J$2="ZONA I",VLOOKUP(A33,#REF!,5,0),IF(PPTO!$J$2="ZONA II",VLOOKUP(A33,#REF!,7,0),IF(PPTO!$J$2="ZONA III",VLOOKUP(A33,#REF!,9,0),IF(PPTO!$J$2="ZONA IV",VLOOKUP(A33,#REF!,11,0),0))))</f>
        <v>#REF!</v>
      </c>
      <c r="F33" s="34" t="e">
        <f>IF($J$2="ZONA I",VLOOKUP(A33,#REF!,4,0),IF(PPTO!$J$2="ZONA II",VLOOKUP(A33,#REF!,6,0),IF(PPTO!$J$2="ZONA III",VLOOKUP(A33,#REF!,8,0),IF(PPTO!$J$2="ZONA IV",VLOOKUP(A33,#REF!,10,0),0))))</f>
        <v>#REF!</v>
      </c>
      <c r="G33" s="35" t="e">
        <f>D33*F33</f>
        <v>#REF!</v>
      </c>
      <c r="H33" s="2"/>
    </row>
    <row r="34" spans="1:46" s="8" customFormat="1" ht="36" customHeight="1" x14ac:dyDescent="0.25">
      <c r="A34" s="27" t="s">
        <v>31</v>
      </c>
      <c r="B34" s="28" t="e">
        <f>VLOOKUP(A34,#REF!,2,0)</f>
        <v>#REF!</v>
      </c>
      <c r="C34" s="13" t="e">
        <f>VLOOKUP(A34,#REF!,3,0)</f>
        <v>#REF!</v>
      </c>
      <c r="D34" s="31">
        <v>2</v>
      </c>
      <c r="E34" s="29" t="e">
        <f>IF($J$2="ZONA I",VLOOKUP(A34,#REF!,5,0),IF(PPTO!$J$2="ZONA II",VLOOKUP(A34,#REF!,7,0),IF(PPTO!$J$2="ZONA III",VLOOKUP(A34,#REF!,9,0),IF(PPTO!$J$2="ZONA IV",VLOOKUP(A34,#REF!,11,0),0))))</f>
        <v>#REF!</v>
      </c>
      <c r="F34" s="34" t="e">
        <f>IF($J$2="ZONA I",VLOOKUP(A34,#REF!,4,0),IF(PPTO!$J$2="ZONA II",VLOOKUP(A34,#REF!,6,0),IF(PPTO!$J$2="ZONA III",VLOOKUP(A34,#REF!,8,0),IF(PPTO!$J$2="ZONA IV",VLOOKUP(A34,#REF!,10,0),0))))</f>
        <v>#REF!</v>
      </c>
      <c r="G34" s="35" t="e">
        <f>D34*F34</f>
        <v>#REF!</v>
      </c>
      <c r="H34" s="2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72" customHeight="1" x14ac:dyDescent="0.2">
      <c r="A35" s="5" t="s">
        <v>30</v>
      </c>
      <c r="B35" s="28" t="e">
        <f>VLOOKUP(A35,#REF!,2,0)</f>
        <v>#REF!</v>
      </c>
      <c r="C35" s="13" t="e">
        <f>VLOOKUP(A35,#REF!,3,0)</f>
        <v>#REF!</v>
      </c>
      <c r="D35" s="31">
        <v>3</v>
      </c>
      <c r="E35" s="29" t="e">
        <f>IF($J$2="ZONA I",VLOOKUP(A35,#REF!,5,0),IF(PPTO!$J$2="ZONA II",VLOOKUP(A35,#REF!,7,0),IF(PPTO!$J$2="ZONA III",VLOOKUP(A35,#REF!,9,0),IF(PPTO!$J$2="ZONA IV",VLOOKUP(A35,#REF!,11,0),0))))</f>
        <v>#REF!</v>
      </c>
      <c r="F35" s="34" t="e">
        <f>IF($J$2="ZONA I",VLOOKUP(A35,#REF!,4,0),IF(PPTO!$J$2="ZONA II",VLOOKUP(A35,#REF!,6,0),IF(PPTO!$J$2="ZONA III",VLOOKUP(A35,#REF!,8,0),IF(PPTO!$J$2="ZONA IV",VLOOKUP(A35,#REF!,10,0),0))))</f>
        <v>#REF!</v>
      </c>
      <c r="G35" s="35" t="e">
        <f>D35*F35</f>
        <v>#REF!</v>
      </c>
      <c r="H35" s="2"/>
    </row>
    <row r="36" spans="1:46" s="8" customFormat="1" ht="36" customHeight="1" x14ac:dyDescent="0.25">
      <c r="A36" s="27" t="s">
        <v>36</v>
      </c>
      <c r="B36" s="28" t="e">
        <f>VLOOKUP(A36,#REF!,2,0)</f>
        <v>#REF!</v>
      </c>
      <c r="C36" s="13" t="e">
        <f>VLOOKUP(A36,#REF!,3,0)</f>
        <v>#REF!</v>
      </c>
      <c r="D36" s="31">
        <v>3</v>
      </c>
      <c r="E36" s="29" t="e">
        <f>IF($J$2="ZONA I",VLOOKUP(A36,#REF!,5,0),IF(PPTO!$J$2="ZONA II",VLOOKUP(A36,#REF!,7,0),IF(PPTO!$J$2="ZONA III",VLOOKUP(A36,#REF!,9,0),IF(PPTO!$J$2="ZONA IV",VLOOKUP(A36,#REF!,11,0),0))))</f>
        <v>#REF!</v>
      </c>
      <c r="F36" s="34" t="e">
        <f>IF($J$2="ZONA I",VLOOKUP(A36,#REF!,4,0),IF(PPTO!$J$2="ZONA II",VLOOKUP(A36,#REF!,6,0),IF(PPTO!$J$2="ZONA III",VLOOKUP(A36,#REF!,8,0),IF(PPTO!$J$2="ZONA IV",VLOOKUP(A36,#REF!,10,0),0))))</f>
        <v>#REF!</v>
      </c>
      <c r="G36" s="35" t="e">
        <f t="shared" ref="G36:G41" si="1">D36*F36</f>
        <v>#REF!</v>
      </c>
      <c r="H36" s="2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x14ac:dyDescent="0.2">
      <c r="A37" s="5"/>
      <c r="B37" s="18" t="s">
        <v>56</v>
      </c>
      <c r="C37" s="5"/>
      <c r="D37" s="5"/>
      <c r="E37" s="5"/>
      <c r="F37" s="6"/>
      <c r="G37" s="5"/>
      <c r="H37" s="2"/>
    </row>
    <row r="38" spans="1:46" s="8" customFormat="1" ht="84" customHeight="1" x14ac:dyDescent="0.25">
      <c r="A38" s="27" t="s">
        <v>19</v>
      </c>
      <c r="B38" s="28" t="e">
        <f>VLOOKUP(A38,#REF!,2,0)</f>
        <v>#REF!</v>
      </c>
      <c r="C38" s="13" t="e">
        <f>VLOOKUP(A38,#REF!,3,0)</f>
        <v>#REF!</v>
      </c>
      <c r="D38" s="31">
        <v>403.67</v>
      </c>
      <c r="E38" s="29" t="e">
        <f>IF($J$2="ZONA I",VLOOKUP(A38,#REF!,5,0),IF(PPTO!$J$2="ZONA II",VLOOKUP(A38,#REF!,7,0),IF(PPTO!$J$2="ZONA III",VLOOKUP(A38,#REF!,9,0),IF(PPTO!$J$2="ZONA IV",VLOOKUP(A38,#REF!,11,0),0))))</f>
        <v>#REF!</v>
      </c>
      <c r="F38" s="34" t="e">
        <f>IF($J$2="ZONA I",VLOOKUP(A38,#REF!,4,0),IF(PPTO!$J$2="ZONA II",VLOOKUP(A38,#REF!,6,0),IF(PPTO!$J$2="ZONA III",VLOOKUP(A38,#REF!,8,0),IF(PPTO!$J$2="ZONA IV",VLOOKUP(A38,#REF!,10,0),0))))</f>
        <v>#REF!</v>
      </c>
      <c r="G38" s="35" t="e">
        <f t="shared" si="1"/>
        <v>#REF!</v>
      </c>
      <c r="H38" s="2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s="8" customFormat="1" ht="72" customHeight="1" x14ac:dyDescent="0.25">
      <c r="A39" s="27" t="s">
        <v>42</v>
      </c>
      <c r="B39" s="28" t="e">
        <f>VLOOKUP(A39,#REF!,2,0)</f>
        <v>#REF!</v>
      </c>
      <c r="C39" s="13" t="e">
        <f>VLOOKUP(A39,#REF!,3,0)</f>
        <v>#REF!</v>
      </c>
      <c r="D39" s="31">
        <v>4</v>
      </c>
      <c r="E39" s="29" t="e">
        <f>IF($J$2="ZONA I",VLOOKUP(A39,#REF!,5,0),IF(PPTO!$J$2="ZONA II",VLOOKUP(A39,#REF!,7,0),IF(PPTO!$J$2="ZONA III",VLOOKUP(A39,#REF!,9,0),IF(PPTO!$J$2="ZONA IV",VLOOKUP(A39,#REF!,11,0),0))))</f>
        <v>#REF!</v>
      </c>
      <c r="F39" s="34" t="e">
        <f>IF($J$2="ZONA I",VLOOKUP(A39,#REF!,4,0),IF(PPTO!$J$2="ZONA II",VLOOKUP(A39,#REF!,6,0),IF(PPTO!$J$2="ZONA III",VLOOKUP(A39,#REF!,8,0),IF(PPTO!$J$2="ZONA IV",VLOOKUP(A39,#REF!,10,0),0))))</f>
        <v>#REF!</v>
      </c>
      <c r="G39" s="35" t="e">
        <f t="shared" si="1"/>
        <v>#REF!</v>
      </c>
      <c r="H39" s="2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8" customFormat="1" ht="36" customHeight="1" x14ac:dyDescent="0.25">
      <c r="A40" s="27" t="s">
        <v>21</v>
      </c>
      <c r="B40" s="28" t="e">
        <f>VLOOKUP(A40,#REF!,2,0)</f>
        <v>#REF!</v>
      </c>
      <c r="C40" s="13" t="e">
        <f>VLOOKUP(A40,#REF!,3,0)</f>
        <v>#REF!</v>
      </c>
      <c r="D40" s="31">
        <v>20</v>
      </c>
      <c r="E40" s="29" t="e">
        <f>IF($J$2="ZONA I",VLOOKUP(A40,#REF!,5,0),IF(PPTO!$J$2="ZONA II",VLOOKUP(A40,#REF!,7,0),IF(PPTO!$J$2="ZONA III",VLOOKUP(A40,#REF!,9,0),IF(PPTO!$J$2="ZONA IV",VLOOKUP(A40,#REF!,11,0),0))))</f>
        <v>#REF!</v>
      </c>
      <c r="F40" s="34" t="e">
        <f>IF($J$2="ZONA I",VLOOKUP(A40,#REF!,4,0),IF(PPTO!$J$2="ZONA II",VLOOKUP(A40,#REF!,6,0),IF(PPTO!$J$2="ZONA III",VLOOKUP(A40,#REF!,8,0),IF(PPTO!$J$2="ZONA IV",VLOOKUP(A40,#REF!,10,0),0))))</f>
        <v>#REF!</v>
      </c>
      <c r="G40" s="35" t="e">
        <f t="shared" si="1"/>
        <v>#REF!</v>
      </c>
      <c r="H40" s="2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s="8" customFormat="1" ht="48" customHeight="1" x14ac:dyDescent="0.25">
      <c r="A41" s="27" t="s">
        <v>53</v>
      </c>
      <c r="B41" s="28" t="e">
        <f>VLOOKUP(A41,#REF!,2,0)</f>
        <v>#REF!</v>
      </c>
      <c r="C41" s="13" t="e">
        <f>VLOOKUP(A41,#REF!,3,0)</f>
        <v>#REF!</v>
      </c>
      <c r="D41" s="31">
        <v>12</v>
      </c>
      <c r="E41" s="29" t="e">
        <f>IF($J$2="ZONA I",VLOOKUP(A41,#REF!,5,0),IF(PPTO!$J$2="ZONA II",VLOOKUP(A41,#REF!,7,0),IF(PPTO!$J$2="ZONA III",VLOOKUP(A41,#REF!,9,0),IF(PPTO!$J$2="ZONA IV",VLOOKUP(A41,#REF!,11,0),0))))</f>
        <v>#REF!</v>
      </c>
      <c r="F41" s="34" t="e">
        <f>IF($J$2="ZONA I",VLOOKUP(A41,#REF!,4,0),IF(PPTO!$J$2="ZONA II",VLOOKUP(A41,#REF!,6,0),IF(PPTO!$J$2="ZONA III",VLOOKUP(A41,#REF!,8,0),IF(PPTO!$J$2="ZONA IV",VLOOKUP(A41,#REF!,10,0),0))))</f>
        <v>#REF!</v>
      </c>
      <c r="G41" s="35" t="e">
        <f t="shared" si="1"/>
        <v>#REF!</v>
      </c>
      <c r="H41" s="2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s="8" customFormat="1" ht="15" x14ac:dyDescent="0.25">
      <c r="A42" s="16"/>
      <c r="D42" s="132" t="s">
        <v>10</v>
      </c>
      <c r="E42" s="132"/>
      <c r="F42" s="132"/>
      <c r="G42" s="9" t="e">
        <f>SUM(G9:G41)</f>
        <v>#REF!</v>
      </c>
      <c r="H42" s="2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s="8" customFormat="1" ht="15" x14ac:dyDescent="0.25">
      <c r="A43" s="16"/>
      <c r="B43" s="10"/>
      <c r="C43" s="11"/>
      <c r="D43" s="133" t="s">
        <v>11</v>
      </c>
      <c r="E43" s="133"/>
      <c r="F43" s="133"/>
      <c r="G43" s="9" t="e">
        <f>G42*0.16</f>
        <v>#REF!</v>
      </c>
      <c r="H43" s="2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s="8" customFormat="1" ht="15" x14ac:dyDescent="0.25">
      <c r="A44" s="15"/>
      <c r="B44" s="12"/>
      <c r="C44" s="19"/>
      <c r="D44" s="133" t="s">
        <v>12</v>
      </c>
      <c r="E44" s="133"/>
      <c r="F44" s="133"/>
      <c r="G44" s="9" t="e">
        <f>G43+G42</f>
        <v>#REF!</v>
      </c>
      <c r="H44" s="2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s="8" customFormat="1" ht="15" x14ac:dyDescent="0.25">
      <c r="A45" s="17"/>
      <c r="B45" s="3"/>
      <c r="C45" s="3"/>
      <c r="D45" s="3"/>
      <c r="E45" s="3"/>
      <c r="F45" s="4"/>
      <c r="G45" s="4"/>
      <c r="H45" s="20"/>
      <c r="I45" s="7"/>
      <c r="J45" s="2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7" spans="1:46" s="39" customFormat="1" ht="11.25" x14ac:dyDescent="0.2">
      <c r="B47" s="40"/>
      <c r="C47" s="41"/>
      <c r="D47" s="129" t="s">
        <v>44</v>
      </c>
      <c r="E47" s="129"/>
      <c r="F47" s="129"/>
      <c r="G47" s="42" t="e">
        <f>G44</f>
        <v>#REF!</v>
      </c>
    </row>
    <row r="48" spans="1:46" s="39" customFormat="1" ht="11.25" x14ac:dyDescent="0.2">
      <c r="B48" s="40"/>
      <c r="C48" s="41"/>
      <c r="D48" s="43"/>
    </row>
    <row r="49" spans="2:7" s="39" customFormat="1" ht="11.25" x14ac:dyDescent="0.2">
      <c r="B49" s="40"/>
      <c r="C49" s="41"/>
      <c r="D49" s="130" t="s">
        <v>45</v>
      </c>
      <c r="E49" s="131"/>
      <c r="F49" s="131"/>
      <c r="G49" s="131"/>
    </row>
    <row r="50" spans="2:7" s="39" customFormat="1" ht="11.25" x14ac:dyDescent="0.2">
      <c r="B50" s="40"/>
      <c r="C50" s="41"/>
      <c r="D50" s="131"/>
      <c r="E50" s="131"/>
      <c r="F50" s="131"/>
      <c r="G50" s="131"/>
    </row>
    <row r="51" spans="2:7" s="39" customFormat="1" ht="11.25" x14ac:dyDescent="0.2">
      <c r="B51" s="40"/>
      <c r="C51" s="41"/>
      <c r="D51" s="131"/>
      <c r="E51" s="131"/>
      <c r="F51" s="131"/>
      <c r="G51" s="131"/>
    </row>
    <row r="52" spans="2:7" s="39" customFormat="1" ht="11.25" x14ac:dyDescent="0.2">
      <c r="B52" s="40"/>
      <c r="C52" s="41"/>
      <c r="D52" s="131"/>
      <c r="E52" s="131"/>
      <c r="F52" s="131"/>
      <c r="G52" s="131"/>
    </row>
  </sheetData>
  <mergeCells count="14">
    <mergeCell ref="D47:F47"/>
    <mergeCell ref="D49:G52"/>
    <mergeCell ref="D42:F42"/>
    <mergeCell ref="D43:F43"/>
    <mergeCell ref="D44:F44"/>
    <mergeCell ref="A1:G1"/>
    <mergeCell ref="A2:G2"/>
    <mergeCell ref="A3:G3"/>
    <mergeCell ref="A5:B6"/>
    <mergeCell ref="C5:D5"/>
    <mergeCell ref="E5:G5"/>
    <mergeCell ref="C6:D6"/>
    <mergeCell ref="E6:G6"/>
    <mergeCell ref="A4:G4"/>
  </mergeCells>
  <dataValidations count="1">
    <dataValidation type="list" allowBlank="1" showInputMessage="1" showErrorMessage="1" sqref="J2">
      <formula1>$M$3:$M$6</formula1>
    </dataValidation>
  </dataValidations>
  <printOptions horizontalCentered="1"/>
  <pageMargins left="0.19685039370078741" right="0.19685039370078741" top="0.33" bottom="0.65" header="0.37" footer="0.45"/>
  <pageSetup fitToWidth="0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CATALOGO DE CONCEPTOS</vt:lpstr>
      <vt:lpstr>PPTO</vt:lpstr>
      <vt:lpstr>'CATALOGO DE CONCEPTOS'!Área_de_impresión</vt:lpstr>
      <vt:lpstr>PPTO!Área_de_impresión</vt:lpstr>
      <vt:lpstr>'CATALOGO DE CONCEPTOS'!Títulos_a_imprimir</vt:lpstr>
      <vt:lpstr>PPTO!Títulos_a_imprimir</vt:lpstr>
    </vt:vector>
  </TitlesOfParts>
  <Company>ISIE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FCO. JAVIER MACIEL RUIZ</dc:creator>
  <cp:lastModifiedBy>Cecilia ZambranO</cp:lastModifiedBy>
  <cp:lastPrinted>2020-09-01T18:35:54Z</cp:lastPrinted>
  <dcterms:created xsi:type="dcterms:W3CDTF">2005-10-17T21:19:09Z</dcterms:created>
  <dcterms:modified xsi:type="dcterms:W3CDTF">2021-06-11T18:34:16Z</dcterms:modified>
</cp:coreProperties>
</file>