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476" yWindow="75" windowWidth="10393" windowHeight="4871" firstSheet="1" activeTab="1"/>
  </bookViews>
  <sheets>
    <sheet name="F-22 CATAL (2)" sheetId="6" state="hidden" r:id="rId1"/>
    <sheet name="F-22 CATAL" sheetId="4" r:id="rId2"/>
    <sheet name="Hoja1" sheetId="1" state="hidden" r:id="rId3"/>
    <sheet name="Hoja2" sheetId="2" state="hidden" r:id="rId4"/>
    <sheet name="Hoja3" sheetId="3" state="hidden" r:id="rId5"/>
    <sheet name="Hoja4" sheetId="7" state="hidden" r:id="rId6"/>
    <sheet name="datos" sheetId="8" r:id="rId7"/>
    <sheet name="OPUS" sheetId="9" state="hidden" r:id="rId8"/>
  </sheets>
  <functionGroups builtInGroupCount="17"/>
  <definedNames>
    <definedName name="_xlnm.Print_Area" localSheetId="1">'F-22 CATAL'!$A$1:$H$21</definedName>
    <definedName name="_xlnm.Print_Area" localSheetId="0">'F-22 CATAL (2)'!$A$1:$H$77</definedName>
    <definedName name="_xlnm.Print_Titles" localSheetId="1">'F-22 CATAL'!$1:$11</definedName>
    <definedName name="_xlnm.Print_Titles" localSheetId="0">'F-22 CATAL (2)'!$1:$11</definedName>
  </definedNames>
  <calcPr calcId="144525" fullPrecision="0"/>
</workbook>
</file>

<file path=xl/calcChain.xml><?xml version="1.0" encoding="utf-8"?>
<calcChain xmlns="http://schemas.openxmlformats.org/spreadsheetml/2006/main">
  <c r="B9" i="8" l="1"/>
  <c r="E14" i="4" l="1"/>
  <c r="B7" i="8" l="1"/>
  <c r="F6" i="4" s="1"/>
  <c r="D6" i="4"/>
  <c r="G5" i="4"/>
  <c r="H6" i="4"/>
  <c r="H6" i="8"/>
  <c r="H7" i="8" s="1"/>
  <c r="I11" i="4"/>
  <c r="A6" i="4"/>
  <c r="A14" i="4"/>
  <c r="C14" i="4"/>
  <c r="K72" i="6"/>
  <c r="D72" i="6" s="1"/>
  <c r="E72" i="6"/>
  <c r="K71" i="6"/>
  <c r="D71" i="6" s="1"/>
  <c r="E71" i="6"/>
  <c r="K70" i="6"/>
  <c r="D70" i="6" s="1"/>
  <c r="E70" i="6"/>
  <c r="K69" i="6"/>
  <c r="D69" i="6" s="1"/>
  <c r="E69" i="6"/>
  <c r="K68" i="6"/>
  <c r="D68" i="6" s="1"/>
  <c r="E68" i="6"/>
  <c r="K67" i="6"/>
  <c r="D67" i="6" s="1"/>
  <c r="E67" i="6"/>
  <c r="K66" i="6"/>
  <c r="D66" i="6" s="1"/>
  <c r="E66" i="6"/>
  <c r="K65" i="6"/>
  <c r="D65" i="6" s="1"/>
  <c r="E65" i="6"/>
  <c r="K60" i="6"/>
  <c r="E60" i="6"/>
  <c r="G60" i="6" s="1"/>
  <c r="D60" i="6"/>
  <c r="K59" i="6"/>
  <c r="E59" i="6"/>
  <c r="D59" i="6"/>
  <c r="K58" i="6"/>
  <c r="E58" i="6"/>
  <c r="G58" i="6" s="1"/>
  <c r="D58" i="6"/>
  <c r="K57" i="6"/>
  <c r="E57" i="6"/>
  <c r="D57" i="6"/>
  <c r="K56" i="6"/>
  <c r="E56" i="6"/>
  <c r="G56" i="6" s="1"/>
  <c r="D56" i="6"/>
  <c r="K55" i="6"/>
  <c r="E55" i="6"/>
  <c r="D55" i="6"/>
  <c r="K51" i="6"/>
  <c r="K50" i="6"/>
  <c r="E50" i="6"/>
  <c r="D50" i="6"/>
  <c r="K49" i="6"/>
  <c r="E49" i="6"/>
  <c r="D49" i="6"/>
  <c r="K48" i="6"/>
  <c r="E48" i="6"/>
  <c r="D48" i="6"/>
  <c r="G48" i="6" s="1"/>
  <c r="K47" i="6"/>
  <c r="E47" i="6"/>
  <c r="D47" i="6"/>
  <c r="K46" i="6"/>
  <c r="E46" i="6"/>
  <c r="D46" i="6"/>
  <c r="K45" i="6"/>
  <c r="E45" i="6"/>
  <c r="D45" i="6"/>
  <c r="K40" i="6"/>
  <c r="D40" i="6" s="1"/>
  <c r="G40" i="6" s="1"/>
  <c r="E40" i="6"/>
  <c r="K39" i="6"/>
  <c r="D39" i="6" s="1"/>
  <c r="E39" i="6"/>
  <c r="K38" i="6"/>
  <c r="D38" i="6" s="1"/>
  <c r="G38" i="6" s="1"/>
  <c r="E38" i="6"/>
  <c r="K37" i="6"/>
  <c r="D37" i="6" s="1"/>
  <c r="E37" i="6"/>
  <c r="K36" i="6"/>
  <c r="D36" i="6" s="1"/>
  <c r="G36" i="6" s="1"/>
  <c r="E36" i="6"/>
  <c r="K31" i="6"/>
  <c r="E31" i="6"/>
  <c r="D31" i="6"/>
  <c r="K30" i="6"/>
  <c r="E30" i="6"/>
  <c r="G30" i="6" s="1"/>
  <c r="D30" i="6"/>
  <c r="K25" i="6"/>
  <c r="D25" i="6" s="1"/>
  <c r="E25" i="6"/>
  <c r="K24" i="6"/>
  <c r="D24" i="6" s="1"/>
  <c r="G24" i="6" s="1"/>
  <c r="E24" i="6"/>
  <c r="K23" i="6"/>
  <c r="D23" i="6" s="1"/>
  <c r="E23" i="6"/>
  <c r="K18" i="6"/>
  <c r="E18" i="6"/>
  <c r="D18" i="6"/>
  <c r="G18" i="6" s="1"/>
  <c r="K17" i="6"/>
  <c r="E17" i="6"/>
  <c r="D17" i="6"/>
  <c r="K16" i="6"/>
  <c r="E16" i="6"/>
  <c r="D16" i="6"/>
  <c r="K15" i="6"/>
  <c r="E15" i="6"/>
  <c r="D15" i="6"/>
  <c r="K14" i="6"/>
  <c r="E14" i="6"/>
  <c r="D14" i="6"/>
  <c r="G14" i="6" s="1"/>
  <c r="I6" i="8" l="1"/>
  <c r="A7" i="4"/>
  <c r="H8" i="8"/>
  <c r="I8" i="8" s="1"/>
  <c r="I7" i="8"/>
  <c r="G31" i="6"/>
  <c r="G55" i="6"/>
  <c r="G61" i="6" s="1"/>
  <c r="G57" i="6"/>
  <c r="G59" i="6"/>
  <c r="K14" i="4"/>
  <c r="D14" i="4" s="1"/>
  <c r="G14" i="4" s="1"/>
  <c r="G32" i="6"/>
  <c r="G15" i="6"/>
  <c r="G45" i="6"/>
  <c r="G49" i="6"/>
  <c r="G16" i="6"/>
  <c r="G17" i="6"/>
  <c r="G47" i="6"/>
  <c r="G66" i="6"/>
  <c r="G68" i="6"/>
  <c r="G70" i="6"/>
  <c r="G72" i="6"/>
  <c r="G23" i="6"/>
  <c r="G25" i="6"/>
  <c r="G37" i="6"/>
  <c r="G41" i="6" s="1"/>
  <c r="G39" i="6"/>
  <c r="G65" i="6"/>
  <c r="G67" i="6"/>
  <c r="G69" i="6"/>
  <c r="G71" i="6"/>
  <c r="G46" i="6"/>
  <c r="G50" i="6"/>
  <c r="G73" i="6" l="1"/>
  <c r="G26" i="6"/>
  <c r="G15" i="4"/>
  <c r="G20" i="4" s="1"/>
  <c r="G51" i="6"/>
  <c r="G19" i="6"/>
  <c r="I20" i="4" l="1"/>
  <c r="G76" i="6"/>
</calcChain>
</file>

<file path=xl/sharedStrings.xml><?xml version="1.0" encoding="utf-8"?>
<sst xmlns="http://schemas.openxmlformats.org/spreadsheetml/2006/main" count="597" uniqueCount="256">
  <si>
    <t>-</t>
  </si>
  <si>
    <t>Capítulo</t>
  </si>
  <si>
    <t>CONSTRUCCIÓN DE VIVIENDA DE 44.56 M2, A BASE DE LOSA DE CIMENTACIÓN, MUROS DE BLOCK, TECHO DE VIGUETA Y BOVEDILLA, INSTALACIONES ELÉCTRICAS, HIDRÁULICAS Y SANITARIAS.</t>
  </si>
  <si>
    <t>Subcapítulo</t>
  </si>
  <si>
    <t xml:space="preserve">   LOSA DE CIMENTACIÓN</t>
  </si>
  <si>
    <t>Concepto</t>
  </si>
  <si>
    <t>PC-01</t>
  </si>
  <si>
    <t xml:space="preserve">      Limpia, trazo y nivelación.</t>
  </si>
  <si>
    <t>M2</t>
  </si>
  <si>
    <t>PC-02</t>
  </si>
  <si>
    <t xml:space="preserve">      Excavación a mano en terreno investigado en obra, cualquier profundidad, incluye afine de taludes y acarreo fuera de la obra de material no utilizable.</t>
  </si>
  <si>
    <t>M3</t>
  </si>
  <si>
    <t>PC-03</t>
  </si>
  <si>
    <t xml:space="preserve">      Suministro de material de banco, bajo firmes, incluyendo producción, derechos, fletes, suministro en obra, acarreos en obra y afine. (volumen medido compacto).</t>
  </si>
  <si>
    <t>PC-04</t>
  </si>
  <si>
    <t xml:space="preserve">      Relleno y compactado de material con pisón de mano y agua en capas de espesor máximo de 20 cm, incluye acarreo en carretilla libre a 20 m.</t>
  </si>
  <si>
    <t>PC-05</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</si>
  <si>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curado, vibrado, colado y todo lo necesario para su correcta ejecución.</t>
  </si>
  <si>
    <t>PC-06</t>
  </si>
  <si>
    <t xml:space="preserve">      Impermeabilización a base de producto epóxico color negro aplicado sobre los 12 cm del desplante y 20 cm del espesor de la losa y dentellón perimetral  en todo el perímetro, incluye: materiales, mano de obra, herramienta y equipo necesarios para su correcta ejecución.</t>
  </si>
  <si>
    <t>ML</t>
  </si>
  <si>
    <t xml:space="preserve">   MUROS</t>
  </si>
  <si>
    <t>MC-04</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</si>
  <si>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y todo lo necesario para su correcta ejecución.</t>
  </si>
  <si>
    <t>MC-05</t>
  </si>
  <si>
    <t xml:space="preserve">      Castillo de concreto F´c=150 kg/cm2 hecho en obra t.m.a. 3/4", 12x12 cm de sección, armado con armex 12x12-4; incluye: Cimbra y descimbra; fabricación, colado y  curado del concreto; materiales, mano de obra, equipo y todo lo necesario para su correcta ejecución.</t>
  </si>
  <si>
    <t>MC-06</t>
  </si>
  <si>
    <t xml:space="preserve">      Cadena de cerramiento de concreto F´c=150 kg/cm2 hecho en obra t.m.a. 3/4", 12x20 cm de sección, armada con armex 12X20-4; incluye: Cimbra y descimbra; fabricación, colado y  curado del concreto; materiales, mano de obra, equipo y todo lo necesario para su correcta ejecución.</t>
  </si>
  <si>
    <t xml:space="preserve">   CUBIERTA</t>
  </si>
  <si>
    <t>CU-01</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</si>
  <si>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volado de concreto de 0.19 x 0.10 m, armado de con varilla de 3/8", 1 varilla longitudinal y bastones @ .30m de .40m de longitud, colado, vibrado, curado y todo lo necesario para su correcta ejecución.</t>
  </si>
  <si>
    <t>CU-02</t>
  </si>
  <si>
    <t xml:space="preserve">      Impermeabilización de losa de azotea a base de impermeabilizante elastomerico marca termoteck o similar de 3 años de garantía, a razón de 1 m2/lt, y  tela de refuerzo sencillo, incluye limpieza y preparación de la superficie.</t>
  </si>
  <si>
    <t xml:space="preserve">   ACABADOS</t>
  </si>
  <si>
    <t>AC-01</t>
  </si>
  <si>
    <t xml:space="preserve">      Aplanado de yeso en plafones, de 1.5 cm de espesor promedio, a plomo y regla, acabado pulido, reforzada con malla pollera en toda el área incluye: perfilado de aristas y remate en columnas, trabes y muros.</t>
  </si>
  <si>
    <t>AC-02</t>
  </si>
  <si>
    <t xml:space="preserve">      Sardinel de 10x10 cm a  base de concreto hidráulico de F'c=150 kg/cm2 t.m.a. 3/4",con anclas de varilla corrugada de 3/8" según especificaciones de proyecto. Incluye: Herramienta, mano de obra y todo lo necesario para su correcta ejecución.</t>
  </si>
  <si>
    <t>AC-03</t>
  </si>
  <si>
    <t xml:space="preserve">      Suministro y colocación de azulejo de 20x30cm de color blanco de la marca porcelanite o similar asentado con cemento crest o similar, boquilla de 2 mm a base de junta crest anti-hongo o similar.  Incluye: Herramienta, mano de obra y todo lo necesario para su correcta ejecución.</t>
  </si>
  <si>
    <t>AC-04</t>
  </si>
  <si>
    <t xml:space="preserve">      Suministro y colocación de piso antiderrapante de 20x20cm de color blanco de la marca porcelanite o similar asentado con cemento crest o similar, boquilla de 2 mm a base de junta crest anti-hongo o similar. Incluye: Herramienta, mano de obra y todo lo necesario para su correcta ejecución.</t>
  </si>
  <si>
    <t>AC-05</t>
  </si>
  <si>
    <t xml:space="preserve">      Colocación de placa de cerámica en medidas de 20x20 cm, con cemento crest, en muro de fachada. Incluye; Material, herramienta, mano de obra y todo lo necesario para su correcta ejecución.</t>
  </si>
  <si>
    <t xml:space="preserve">   PUERTAS Y VENTANAS</t>
  </si>
  <si>
    <t>PV-01</t>
  </si>
  <si>
    <t xml:space="preserve">      Suministro e instalación de puerta tipo multypanel 0.90x2.06m con marco metálico de 0.96x2.10m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</si>
  <si>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PZA</t>
  </si>
  <si>
    <t>PV-02</t>
  </si>
  <si>
    <t xml:space="preserve">      Suministro e instalación de puerta de tambor 0.80x2.06m con marco metálico de 0.86x2.10m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</si>
  <si>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PV-03</t>
  </si>
  <si>
    <t xml:space="preserve">      Suministro e instalación de puerta de tambor 0.70x2.06m con marco metálico de 0.76x2.10m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</si>
  <si>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PV-04</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</si>
  <si>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</si>
  <si>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PV-05</t>
  </si>
  <si>
    <t xml:space="preserve">      Suministro y colocación  de ventana corrediza de 0.60x0.40m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</si>
  <si>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PV-06</t>
  </si>
  <si>
    <t xml:space="preserve">      Suministro e instalación de puerta tipo multypanel 0.80x2.06m con marco metálico de 0.86x2.10m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</si>
  <si>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INSTALACIONES ELÉCTRICAS</t>
  </si>
  <si>
    <t>IE-01</t>
  </si>
  <si>
    <t xml:space="preserve">      Suministro y colocación de centro de carga de dos circuitos  con una pieza de interruptor sencillo de 1x30 amperes, tubería galvanizada conduit pared delgada de 3/4", el concepto incluye ranurado, resanado con mortero cemento-arena 1:4, prueba del correcto funcionamiento de las instalaciones y todo lo necesario para su correcto funcionamiento.</t>
  </si>
  <si>
    <t>IE-02</t>
  </si>
  <si>
    <t xml:space="preserve">      Salida eléctrica para tomacorriente, incluye; Contacto doble, tapa, poliducto eléctrico, cableado con cable thw #12, ranurado, sujeción de poliducto, mano de obra y equipo.</t>
  </si>
  <si>
    <t>SAL</t>
  </si>
  <si>
    <t>IE-03</t>
  </si>
  <si>
    <t xml:space="preserve">      Salida eléctrica para apagador sencillo,  incluye: tapa de una via, poliducto eléctrico naranja reforzado de 1/2", cableado con cable thw #12, ranurado, resanado con mortero cemento-arena 1:4, sujeción de poliducto, mano de obra y equipo.</t>
  </si>
  <si>
    <t>IE-04</t>
  </si>
  <si>
    <t xml:space="preserve">      Salida eléctrica para apagador doble, incluye; tapa de dos vías, poliducto eléctrico naranja reforzado de 1/2", cableado con cable thw #12, ranurado, resanado con mortero cemento-arena 1:4, sujeción de poliducto, mano de obra y equipo.</t>
  </si>
  <si>
    <t>IE-05</t>
  </si>
  <si>
    <t xml:space="preserve">      Salida eléctrica para lámpara,  incluye; cableado con cable thw #12,  caja octogonal de 4", con poliducto naranja reforzado de 1/2", cableado, ranurado, resanado con mortero cemento-arena 1:4, sujeción de poliducto, mano de obra y equipo.</t>
  </si>
  <si>
    <t>IE-06</t>
  </si>
  <si>
    <t xml:space="preserve">      Suministro e instalación de foco incandescente de 100 watts según proyecto, incluye: la roseta de porcelana de 4" y todo lo necesario para su correcta instalación.</t>
  </si>
  <si>
    <t xml:space="preserve">   INSTALACIONES HIDRÁULICAS Y SANITARIAS</t>
  </si>
  <si>
    <t>IHS-05</t>
  </si>
  <si>
    <t xml:space="preserve">      Salidas para instalación sanitaria de 1 1/2",  2" y 4" para ventila,  lavabo, sanitario, tarja y regadera, tubería de pvc, conexiones, pegamento, ranurado, resanado con mortero cemento-arena 1:4, pendiente, materiales, mano de obra, herramienta y equipo.</t>
  </si>
  <si>
    <t>IHS-07</t>
  </si>
  <si>
    <t xml:space="preserve">      Salidas para instalación hidráulica  para  regadera agua fría y caliente, lavabo, sanitario,  tarja o zinc, con tubería cpvc de 1/2" marca duralon o similar, el concepto incluye: 2 Dispositivos economizadores de agua (DISEA M) marca EEFIMEX ó similar en regadera y lavabo, limpieza,  conexiones, ranurado, pendiente, materiales, mano de obra, herramienta,  equipo, resanado con mortero cemento-arena 1:4, prueba del correcto funcionamiento de las instalaciones y todo lo necesario para su correcto funcionamiento.</t>
  </si>
  <si>
    <t>IHS-08</t>
  </si>
  <si>
    <t xml:space="preserve">      Suministro e instalación de sanitario marca lamosa o similar línea económica  en color blanco, incluye asiento, pijas, cuello de cera, manguera flexible, llave cromada de 1/2".</t>
  </si>
  <si>
    <t>IHS-09</t>
  </si>
  <si>
    <t xml:space="preserve">      Suministro e instalación de lavabo marca lamosa o similar línea económica  en color blanco, incluye: Llave mezcladora marca helvex o similar línea económica, juego de patas, soportes, manguera flexible, llave cromada de 1/2", cespol bote.</t>
  </si>
  <si>
    <t>IHS-10</t>
  </si>
  <si>
    <t xml:space="preserve">      Suministro e instalación de regadera línea económica  incluye llaves de empotrar, manerales,  brazo y chapetón.</t>
  </si>
  <si>
    <t>IHS-11</t>
  </si>
  <si>
    <t xml:space="preserve">      Construcción de registro sanitario de 46x45cm de medida interna, a base de ladrillo recocido común de la región de 7x14x28 cm, junteado con mortero cal-arena 1:5 + 10% de cemento, base y tapa a base de concreto F'c=150 kg/cm2 con t.m.a. 3/4" reforzado con malla electrosoldada 6x6-10/10 el concepto incluye: enjarre interior con mortero cemento-arena 1:3, fabricación y colocación de dos jaladeras para la tapa a base de alambrón de 1/4", con pases a base de poliducto de 1/2". y todo lo necesario para su correcta ejecución.</t>
  </si>
  <si>
    <t>IHS-12</t>
  </si>
  <si>
    <t xml:space="preserve">      Suministro e instalación de tinaco de 600 lt de la marca rotoplas o similar con el sistema de 3 capas para garantizar una vida útil de 35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</si>
  <si>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IHS-13</t>
  </si>
  <si>
    <t xml:space="preserve">      Suministro e instalación de lavadero doble de empotrar, el concepto incluye; firme de concreto sencillo, murete de block de 12x20x40 cm, segun proyecto, la salida sanitaria con tubería pvc de 2" y la salida hidráulica con tubería cpvc de 1/2", llave de jardín de 1/2", dispositivo economizador de agua (DISEA M) marca EEFIMEX ó similar,  resanado con mortero cemento-arena 1:4  y todo lo necesario para su correcto funcionamiento.</t>
  </si>
  <si>
    <t>FORMATO N0. 22</t>
  </si>
  <si>
    <t>CATÁLOGO DE CONCEPTOS, CANTIDADES DE OBRA, PRECIOS UNITARIOS, IMPORTES PARCIALES Y TOTALES DE LA PROPUESTA</t>
  </si>
  <si>
    <t>DEL ESTADO DE SONORA</t>
  </si>
  <si>
    <t xml:space="preserve">FECHA DE PRESENTACIÓN DE LA PROPUESTA: </t>
  </si>
  <si>
    <t>LICITACIÓN No.:</t>
  </si>
  <si>
    <t xml:space="preserve"> </t>
  </si>
  <si>
    <t>CANTIDADES DE OBRA, PRECIOS UNITARIOS E IMPORTES</t>
  </si>
  <si>
    <t>CLAVE</t>
  </si>
  <si>
    <t>DESCRIPCIÓN</t>
  </si>
  <si>
    <t>UNIDAD</t>
  </si>
  <si>
    <t>CANTIDAD</t>
  </si>
  <si>
    <t>P. UNIT. CON NUMERO</t>
  </si>
  <si>
    <t>PRECIO UNIT. CON LETRA</t>
  </si>
  <si>
    <t>IMPORTE</t>
  </si>
  <si>
    <t>LOSA DE CIMENTACIÓN</t>
  </si>
  <si>
    <t>PESOS 00/100 M.N.**</t>
  </si>
  <si>
    <t>MUROS</t>
  </si>
  <si>
    <t>TECHO</t>
  </si>
  <si>
    <t>ACABADOS</t>
  </si>
  <si>
    <t>PUERTAS Y VENTANAS</t>
  </si>
  <si>
    <t>INSTALACIONES ELÉCTRICAS</t>
  </si>
  <si>
    <t>INSTALACIONES HIDRÁULICAS Y SANITARIAS</t>
  </si>
  <si>
    <t xml:space="preserve">TOTAL DE PRESUPUESTO **                                             </t>
  </si>
  <si>
    <t>TOTAL DE PRESUPUESTO</t>
  </si>
  <si>
    <t xml:space="preserve">COMISION DE VIVIENDA </t>
  </si>
  <si>
    <t>CONSTRUCCIÓN DE  1 (UNA) VIVIENDA DE 40.01 M2, A BASE DE LOSA DE CIMENTACIÓN, MUROS DE BLOCK, TECHO DE VIGUETA Y BOVEDILLA, INSTALACIONES ELÉCTRICAS, HIDRÁULICAS Y SANITARIAS. EN EL MUNICIPIO DE __________ SONORA.</t>
  </si>
  <si>
    <t>Ml</t>
  </si>
  <si>
    <t>PC-07</t>
  </si>
  <si>
    <t xml:space="preserve">      Afine, nivelacion y compactacion de terreno natural para desplante de losa de cimentacio, incluye todo lo necesario para su correcta ejecucion.</t>
  </si>
  <si>
    <t>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</si>
  <si>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aparente por ambas caras.</t>
  </si>
  <si>
    <t>MC-02</t>
  </si>
  <si>
    <t xml:space="preserve">      Castillo de concreto F´c=150 kg/cm2 hecho en obra t.m.a. 3/4", 12x12 cm de sección, armado con armex 12x12-4; incluye: cimbra aparente y descimbra; fabricación, colado y  curado del concreto; materiales y mano de obra, deberá de quedar con acabado final aparente.</t>
  </si>
  <si>
    <t>MC-03</t>
  </si>
  <si>
    <t xml:space="preserve">      Cadena de cerramiento de concreto F´c=150 kg/cm2 hecho en obra t.m.a. 3/4", 12x20 cm de sección, armada con armex 12X20-4; incluye: cimbra aparente y descimbra; fabricación, colado y  curado del concreto; materiales y mano de obra, deberá de quedar con acabado final aparente.</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</si>
  <si>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volado de concreto armado de 0.19x0.10m, colado, vibrado, curado y todo lo necesario para su correcta ejecución.</t>
  </si>
  <si>
    <t xml:space="preserve">      Impermeabilización de losa de azotea a base de impermeabilizante elastomerico marca termoteck o similar de 3 años de garantía,a razón de 1 m2/lt, y  tela de refuerzo sencillo, incluye limpieza y preparación de la superficie.</t>
  </si>
  <si>
    <t xml:space="preserve">      Sardinel de 10x10 cm a  base de concreto hidráulico de F'c=150 kg/cm2 t.m.a. 3/4". Incluye: Herramienta, mano de obra y todo lo necesario para su correcta ejecución.</t>
  </si>
  <si>
    <t>AC-09</t>
  </si>
  <si>
    <t>Pza</t>
  </si>
  <si>
    <t xml:space="preserve">      Salida eléctrica para tomacorriente, incluye; Contacto doble, tapa, poliducto eléctrico, cableado, ranurado, sujeción de poliducto, mano de obra y equipo.</t>
  </si>
  <si>
    <t>Sal</t>
  </si>
  <si>
    <t xml:space="preserve">      Salida eléctrica para lámpara,  incluye; cableado con cable thw #12,  caja octogonal de 4", con poliducto naranja reforzado de 1/2", cableado, ranurado, resanado con mortero cemento arena 1:4, sujeción de poliducto, mano de obra y equipo.</t>
  </si>
  <si>
    <t xml:space="preserve">      Suministro e instalación de foco fluorescente espiral 23 w. De luz fria con 100 W de iluminacion según proyecto, incluye: la roseta de porcelana de 4" y todo lo necesario para su correcta instalación.</t>
  </si>
  <si>
    <t>IHS-01</t>
  </si>
  <si>
    <t>IHS-02</t>
  </si>
  <si>
    <t xml:space="preserve">      Salidas para instalación hidráulica  para  regadera agua fría y caliente, lavabo, sanitario,  tarja o zinc,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</si>
  <si>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IHS-03</t>
  </si>
  <si>
    <t>IHS-04</t>
  </si>
  <si>
    <t xml:space="preserve">      Suministro e instalación de lavabo marca lamosa o similar línea económica  en color blanco, incluye: Llave mezcladora marca helvex o similar línea económica, patas, soportes, manguera flexible, llave cromada de 1/2", cespol bote.</t>
  </si>
  <si>
    <t xml:space="preserve">      Suministro e instalación de regadera línea económica  incluye brazo y chapetón.</t>
  </si>
  <si>
    <t>IHS-06</t>
  </si>
  <si>
    <t xml:space="preserve">      Suministro e instalación de lavadero doble de empotrar, el concepto incluye; firme de concreto sencillo, murete de block de 12x20x40 cm, la salida sanitaria con tubería pvc de 2" y la salida hidráulica con tubería cpvc de 1/2", llave de jardín de 1/2",  resanado con mortero cemento-arena 1:4  y todo lo necesario para su correcto funcionamiento.</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</si>
  <si>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fumigacion antitermitas con fumigante aditivo adherente termidor o similar, curado, vibrado, colado y todo lo necesario para su correcta ejecución.</t>
  </si>
  <si>
    <t xml:space="preserve">      LOSA DE CIMENTACION</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</si>
  <si>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con boquilla cortada a hueso.</t>
  </si>
  <si>
    <t xml:space="preserve">      Construcción de pretil  a base de block de 12x20x40 cm junteado con mortero cemento arena proporción 1:4, incluye; plomeado, relleno de huecos en parte superior y en parte inferior para nivelar con concreto F´c= 150 kg/cm2 hecho en obra t.m.a. 3/4", materiales, mano de obra, herramienta, equipo, con boquilla cortada a hueso.</t>
  </si>
  <si>
    <t xml:space="preserve">      Construcción de diamantes a base de  mortero cemento-arena 1:4  2.5 cm de e spesor promedio  acabado floteado para recibir impermeabilizacion, incluye trazo y ejecucion de pendientes, elevacion de materiales hasta 3.00 m, material, herramienta y mano de obra.</t>
  </si>
  <si>
    <t>m2</t>
  </si>
  <si>
    <t xml:space="preserve">      Suministro y Colocacion de gargola tipo cuadrada sencilla incluye demolicion, mortero cemento-arena 1:4 y todo lo necesario para su correcta instalacion.</t>
  </si>
  <si>
    <t>pza</t>
  </si>
  <si>
    <t xml:space="preserve">      CUBIERTA</t>
  </si>
  <si>
    <t xml:space="preserve">      ACABADOS</t>
  </si>
  <si>
    <t xml:space="preserve">      Chaflán de 10x10 cms. con pasta de cemento-arena prop. 1:4, según detalle indicado en los planos, Incluye: Material, mano de obra, herramienta y todo lo necesario para su correcta ejecución.</t>
  </si>
  <si>
    <t xml:space="preserve">      PUERTAS Y VENTANAS</t>
  </si>
  <si>
    <t xml:space="preserve">      INSTALACIONES ELECTRICAS</t>
  </si>
  <si>
    <t>CONSTRUCCIÓN DE RECAMARA ADICIONAL  DE 16.48 M2 URBANA  A BASE DE LOSA DE CIMENTACIÓN, MUROS DE BLOCK, TECHO DE VIGUETA E INSTALACIONES ELÉCTRICAS, EN LOS MUNICIPIOS  DE SONORA.</t>
  </si>
  <si>
    <t>1.-</t>
  </si>
  <si>
    <t>PC-01U</t>
  </si>
  <si>
    <t>PC-02U</t>
  </si>
  <si>
    <t>PC-05U</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</si>
  <si>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</si>
  <si>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PC-06U</t>
  </si>
  <si>
    <t>PC-07U</t>
  </si>
  <si>
    <t>2.-</t>
  </si>
  <si>
    <t xml:space="preserve">      ALBAÑILERIA</t>
  </si>
  <si>
    <t>MC-01U</t>
  </si>
  <si>
    <t>MC-02U</t>
  </si>
  <si>
    <t xml:space="preserve">      Castillo K-1 de concreto F´c=150 kg/cm2 hecho en obra t.m.a. 3/4", 12x12 cm de sección, armado con armex 12x12-4; incluye: cimbra aparente y descimbra; fabricación, colado y  curado del concreto; materiales y mano de obra, deberá de quedar con acabado final aparente.</t>
  </si>
  <si>
    <t>MC-02UA</t>
  </si>
  <si>
    <t xml:space="preserve">      Castillo K-2 ahogados de 2.50 ML de altura incluye el pretil, con  concreto F´c=150 kg/cm2 hecho en obra t.m.a. 3/4", con una varilla corrugada de refuerzo de 3/8";  armado, colado y  vibrado del concreto; materiales y mano de obra,.</t>
  </si>
  <si>
    <t>MC-03U</t>
  </si>
  <si>
    <t>MC-04U</t>
  </si>
  <si>
    <t>MC-05U</t>
  </si>
  <si>
    <t>MC-06U</t>
  </si>
  <si>
    <t>3.-</t>
  </si>
  <si>
    <t>CU-01U</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</si>
  <si>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10-36 y Bovedilla de poliestireno de 61x122 x11 cms de espesor</t>
  </si>
  <si>
    <t>CU-02U</t>
  </si>
  <si>
    <t>4.-</t>
  </si>
  <si>
    <t>AC-01U</t>
  </si>
  <si>
    <t>AC-03U</t>
  </si>
  <si>
    <t>AC-09U</t>
  </si>
  <si>
    <t>AC-14U</t>
  </si>
  <si>
    <t>AC-13U</t>
  </si>
  <si>
    <t xml:space="preserve">      Aplanado de mezcla en muros, a base de mortero cemento arena 1:3,  acabado fino floteado , incluye: material, mano de obra, remates y emboquillado.</t>
  </si>
  <si>
    <t>5.-</t>
  </si>
  <si>
    <t>PV-04U</t>
  </si>
  <si>
    <t>PV-06U</t>
  </si>
  <si>
    <t>6.-</t>
  </si>
  <si>
    <t>IE-02U</t>
  </si>
  <si>
    <t>IE-03U</t>
  </si>
  <si>
    <t>IE-05U</t>
  </si>
  <si>
    <t xml:space="preserve">      Salida eléctrica para lámpara,  incluye; la roseta de porcelana de 4" , cableado con cable thw #12,  caja octogonal de 4", con poliducto naranja reforzado de 1/2", cableado, ranurado, resanado con mortero cemento arena 1:4, sujeción de poliducto, mano de obra y equipo.</t>
  </si>
  <si>
    <t>IE-06U</t>
  </si>
  <si>
    <t xml:space="preserve">      Suministro  de foco fluorescente espiral 23 w. De luz fria con 100 W de iluminacion según proyecto,</t>
  </si>
  <si>
    <t>LOCALIDAD</t>
  </si>
  <si>
    <t>ACCIONES</t>
  </si>
  <si>
    <t>MUNICIPIO</t>
  </si>
  <si>
    <t>NUMERO</t>
  </si>
  <si>
    <t>DESCRIPCION</t>
  </si>
  <si>
    <t>F. INICIO</t>
  </si>
  <si>
    <t>F. TERMINO</t>
  </si>
  <si>
    <t>PLAZO:</t>
  </si>
  <si>
    <t>(Nombre o razón social del licitante)</t>
  </si>
  <si>
    <t>(Nombre y firma del apoderado Legal)</t>
  </si>
  <si>
    <t>F.INICIO</t>
  </si>
  <si>
    <t>F.TERMINO</t>
  </si>
  <si>
    <t>PLAZO</t>
  </si>
  <si>
    <t>F. PRESENTACION</t>
  </si>
  <si>
    <t>VARIAS</t>
  </si>
  <si>
    <t xml:space="preserve">      Impermeabilización de losa de azotea a base de impermeabilizante elastomerico de 3 años de garantía,a razón de 1 m2/lt, y  tela de refuerzo sencillo, incluye limpieza y preparación de la superficie.</t>
  </si>
  <si>
    <t xml:space="preserve">      Cemento blanco, en muro de fachada para colocacion de placa Incluye; Material, herramienta, mano de obra y todo lo necesario para su correcta ejecución.</t>
  </si>
  <si>
    <t xml:space="preserve">      Pintura vinílica lavable en muros y plafond  incluye: material, limpieza, rebabeado, preparación de la superficie, aplicación de sellador vinílico y dos manos de pintura.</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</si>
  <si>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acabado en latón brillante para exterior, dos bisagras de 3", pintura esmalte anticorrosivo color blanco, perfilado del hueco previo a su colocación con mortero cemento-arena 1:4. Herramienta, mano de obra y todo lo necesario para su correcta ejecución.</t>
  </si>
  <si>
    <t>CONSTRUCCIÓN DE RECAMARA ADICIONAL  DE 16.65 M2 URBANA  A BASE DE LOSA DE CIMENTACIÓN, MUROS DE BLOCK, TECHO DE VIGUETA E INSTALACIONES ELÉCTRICAS, EN LOS MUNICIPIOS  DE SONORA.</t>
  </si>
  <si>
    <t xml:space="preserve">   LOSA DE CIMENTACION</t>
  </si>
  <si>
    <t>ESP-PC01</t>
  </si>
  <si>
    <t>ESP-PC02</t>
  </si>
  <si>
    <t>ESP-PC05</t>
  </si>
  <si>
    <t xml:space="preserve">      Losa de Cimentación de 9 cm de espesor, a base de concreto F'c=200  kg/cm2; t.m.a. 3/4" hecho en obra; reforzado con  malla electrosoldada 6x6-10/10, cadena perimetral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</si>
  <si>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ESP-PC06</t>
  </si>
  <si>
    <t xml:space="preserve">      Impermeabilización a base de producto epóxico color negro aplicado sobre los 12 cm del desplante  incluye: materiales, mano de obra, herramienta y equipo necesarios para su correcta ejecución.</t>
  </si>
  <si>
    <t xml:space="preserve">   ALBAÑILERIA</t>
  </si>
  <si>
    <t>ESP-MC01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</si>
  <si>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acabado comun.</t>
  </si>
  <si>
    <t>ESP-MC02</t>
  </si>
  <si>
    <t>ESP-MC02A</t>
  </si>
  <si>
    <t>ESP-MC03</t>
  </si>
  <si>
    <t xml:space="preserve">      Cadena de cerramiento de concreto F´c=200 kg/cm2 hecho en obra t.m.a. 3/4", 12x20 cm de sección, armada con armex 12X20-4; incluye: cimbra aparente y descimbra; fabricación, colado y  curado del concreto; materiales y mano de obra, deberá de quedar con acabado final aparente.</t>
  </si>
  <si>
    <t>ESP-CU01</t>
  </si>
  <si>
    <t xml:space="preserve">      Losa aligerada de 16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12-36 y Bovedilla de poliestireno de 61x122 x11 cms de espesor; volado de 15x10 cms armado con varilla longitudinal de 3/8" y bastones de 40 cms de longitud a cada 30 cms  y gotero  a  base de tuino de madera de 1" (2.54 cms)</t>
  </si>
  <si>
    <t>ESP-CU02</t>
  </si>
  <si>
    <t xml:space="preserve">      Impermeabilización de losa de azotea a base de impermeabilizante elastomerico de 3 años de garantía,a razón de 1 m2/lt, y  tela reforzada, incluye: 3 manos de impermeabilizante , limpieza y preparación de la superficie.</t>
  </si>
  <si>
    <t>ESP-AC03</t>
  </si>
  <si>
    <t>ESP-AC14</t>
  </si>
  <si>
    <t xml:space="preserve">      Pintura vinílica lavable en muros exteriores, interiores y plafond de yeso, incluye: material, limpieza, rebabeado, preparación de la superficie, aplicación de sellador vinílico y dos manos de pintura.</t>
  </si>
  <si>
    <t>ESP-AC13</t>
  </si>
  <si>
    <t xml:space="preserve">      Aplanado grueso en muros exteriores e interiores  a base de  mortero cemento arena 1:4 en un espesor minimo de 1.5 cms , y terminado fino floteado con mortero cemento-arena 1:3 incluye: perfilado de aristas, remates, material, mano de obra y emboquillado.</t>
  </si>
  <si>
    <t>ESP-PV04U</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</si>
  <si>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</si>
  <si>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ESP-PV06U</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</si>
  <si>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</si>
  <si>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 xml:space="preserve">   INSTALACIONES ELECTRICAS</t>
  </si>
  <si>
    <t>ESP-IE02</t>
  </si>
  <si>
    <t>ESP-IE03</t>
  </si>
  <si>
    <t>ESP-IE05</t>
  </si>
  <si>
    <t xml:space="preserve">      Salida eléctrica para lámpara,  incluye; Roseta de porcelana de 4", cableado con cable thw #12,  caja octogonal de 4", con poliducto naranja reforzado de 1/2", cableado, ranurado, resanado con mortero cemento arena 1:4, sujeción de poliducto, mano de obra y equipo.</t>
  </si>
  <si>
    <t>ESP-IE06</t>
  </si>
  <si>
    <t>IE-07U</t>
  </si>
  <si>
    <t>ESP-IE07</t>
  </si>
  <si>
    <t xml:space="preserve">      Alimentación eléctrica de la vivienda existente a la recamara adicional para una distancia maxima de 6 mts el concepto incluye; poliducto naranja reforzado, cable thw #12, prueba del funcionamiento de las instalaciones y todo lo necesario para su correcta ejecucion.</t>
  </si>
  <si>
    <t>Sal,</t>
  </si>
  <si>
    <t>HERMOSILLO</t>
  </si>
  <si>
    <t>PISO FIRME</t>
  </si>
  <si>
    <t>Piso firme de 7 cm de espesor, a base de concreto F'c=200  kg/cm2; t.m.a. 3/4" hecho en obra; reforzado con  Microfibra de polipropileno en proporcion de una bolsa de 600 gramos por metro cubico de concreto de la marca Fibrafest de fester o similar,  acabado pulido, incluye: limpia, afine, nivelacion del terreno, curado con agua, colado, regleado y todo lo necesario para su correcta ejecución.</t>
  </si>
  <si>
    <t>SEIS MIL CUATROCIENTOS DIEZ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</si>
</sst>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quot;$&quot;* #,##0.00_-;_-&quot;$&quot;* &quot;-&quot;??_-;_-@_-"/>
    <numFmt numFmtId="165" formatCode="[$-F800]dddd\,\ mmmm\ dd\,\ yyyy"/>
    <numFmt numFmtId="166" formatCode="_(&quot;$&quot;* #,##0.00_);_(&quot;$&quot;* \(#,##0.00\);_(&quot;$&quot;* &quot;-&quot;??_);_(@_)"/>
    <numFmt numFmtId="167" formatCode="&quot;$&quot;#,##0.00;[Red]&quot;$&quot;#,##0.00"/>
  </numFmts>
  <fonts count="18" x14ac:knownFonts="1">
    <font>
      <sz val="11"/>
      <color theme="1"/>
      <name val="Calibri"/>
      <family val="2"/>
      <scheme val="minor"/>
    </font>
    <font>
      <sz val="8"/>
      <name val="Arial"/>
      <family val="2"/>
    </font>
    <font>
      <b/>
      <sz val="9"/>
      <color indexed="8"/>
      <name val="Arial"/>
      <family val="2"/>
    </font>
    <font>
      <b/>
      <sz val="11"/>
      <name val="Arial"/>
      <family val="2"/>
    </font>
    <font>
      <b/>
      <sz val="10"/>
      <color indexed="8"/>
      <name val="Arial"/>
      <family val="2"/>
    </font>
    <font>
      <sz val="10"/>
      <name val="Arial"/>
      <family val="2"/>
    </font>
    <font>
      <sz val="10"/>
      <name val="MS Sans Serif"/>
      <family val="2"/>
    </font>
    <font>
      <b/>
      <sz val="14"/>
      <name val="Arial"/>
      <family val="2"/>
    </font>
    <font>
      <sz val="8"/>
      <name val="Tahoma"/>
      <family val="2"/>
    </font>
    <font>
      <sz val="9"/>
      <name val="Arial"/>
      <family val="2"/>
    </font>
    <font>
      <b/>
      <sz val="9"/>
      <name val="Arial"/>
      <family val="2"/>
    </font>
    <font>
      <sz val="9"/>
      <name val="Tahoma"/>
      <family val="2"/>
    </font>
    <font>
      <b/>
      <sz val="9"/>
      <color indexed="9"/>
      <name val="Arial"/>
      <family val="2"/>
    </font>
    <font>
      <b/>
      <sz val="9"/>
      <name val="Tahoma"/>
      <family val="2"/>
    </font>
    <font>
      <sz val="9"/>
      <color indexed="8"/>
      <name val="Arial"/>
      <family val="2"/>
    </font>
    <font>
      <sz val="28"/>
      <name val="Arial"/>
      <family val="2"/>
    </font>
    <font>
      <b/>
      <sz val="12"/>
      <name val="Arial"/>
      <family val="2"/>
    </font>
    <font>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0"/>
    <xf numFmtId="43" fontId="5" fillId="0" borderId="0" applyFont="0" applyFill="0" applyBorder="0" applyAlignment="0" applyProtection="0"/>
    <xf numFmtId="0" fontId="6" fillId="0" borderId="0"/>
    <xf numFmtId="0" fontId="5" fillId="0" borderId="0"/>
    <xf numFmtId="0" fontId="8" fillId="0" borderId="0"/>
    <xf numFmtId="164" fontId="5" fillId="0" borderId="0" applyFont="0" applyFill="0" applyBorder="0" applyAlignment="0" applyProtection="0"/>
    <xf numFmtId="166" fontId="8" fillId="0" borderId="0" applyFont="0" applyFill="0" applyBorder="0" applyAlignment="0" applyProtection="0"/>
    <xf numFmtId="43" fontId="5" fillId="0" borderId="0" applyFont="0" applyFill="0" applyBorder="0" applyAlignment="0" applyProtection="0"/>
    <xf numFmtId="0" fontId="5" fillId="0" borderId="0"/>
    <xf numFmtId="43" fontId="17" fillId="0" borderId="0" applyFont="0" applyFill="0" applyBorder="0" applyAlignment="0" applyProtection="0"/>
  </cellStyleXfs>
  <cellXfs count="203">
    <xf numFmtId="0" fontId="0" fillId="0" borderId="0" xfId="0"/>
    <xf numFmtId="4" fontId="0" fillId="0" borderId="0" xfId="0" applyNumberFormat="1"/>
    <xf numFmtId="0" fontId="0" fillId="0" borderId="0" xfId="0" applyNumberFormat="1"/>
    <xf numFmtId="43" fontId="9" fillId="0" borderId="0" xfId="8" applyFont="1" applyBorder="1" applyAlignment="1">
      <alignment horizontal="left" vertical="top"/>
    </xf>
    <xf numFmtId="164" fontId="9" fillId="0" borderId="0" xfId="9" applyNumberFormat="1" applyFont="1" applyBorder="1" applyAlignment="1">
      <alignment horizontal="right" vertical="center"/>
    </xf>
    <xf numFmtId="0" fontId="9" fillId="0" borderId="0" xfId="3" applyFont="1" applyBorder="1" applyAlignment="1">
      <alignment horizontal="left" vertical="top" wrapText="1"/>
    </xf>
    <xf numFmtId="164" fontId="9" fillId="0" borderId="0" xfId="3" applyNumberFormat="1" applyFont="1" applyBorder="1" applyAlignment="1">
      <alignment horizontal="right" vertical="center"/>
    </xf>
    <xf numFmtId="0" fontId="10" fillId="0" borderId="0" xfId="3" applyFont="1" applyBorder="1" applyAlignment="1">
      <alignment horizontal="left" vertical="top" wrapText="1"/>
    </xf>
    <xf numFmtId="164" fontId="10" fillId="0" borderId="0" xfId="3" applyNumberFormat="1" applyFont="1" applyBorder="1" applyAlignment="1">
      <alignment horizontal="right" vertical="center"/>
    </xf>
    <xf numFmtId="0" fontId="9" fillId="0" borderId="0" xfId="3" applyFont="1" applyBorder="1" applyAlignment="1">
      <alignment vertical="top"/>
    </xf>
    <xf numFmtId="0" fontId="10" fillId="0" borderId="0" xfId="3" applyFont="1" applyBorder="1" applyAlignment="1">
      <alignment horizontal="justify" vertical="top" wrapText="1"/>
    </xf>
    <xf numFmtId="0" fontId="9" fillId="0" borderId="0" xfId="3" applyFont="1" applyBorder="1" applyAlignment="1">
      <alignment vertical="top" wrapText="1"/>
    </xf>
    <xf numFmtId="0" fontId="10" fillId="0" borderId="0" xfId="3" applyFont="1" applyBorder="1" applyAlignment="1">
      <alignment vertical="top" wrapText="1"/>
    </xf>
    <xf numFmtId="0" fontId="11" fillId="0" borderId="25" xfId="5" applyFont="1" applyBorder="1"/>
    <xf numFmtId="0" fontId="11" fillId="0" borderId="26" xfId="5" applyFont="1" applyBorder="1" applyAlignment="1">
      <alignment wrapText="1"/>
    </xf>
    <xf numFmtId="0" fontId="11" fillId="0" borderId="26" xfId="5" applyFont="1" applyBorder="1" applyAlignment="1">
      <alignment horizontal="center" vertical="center"/>
    </xf>
    <xf numFmtId="2" fontId="11" fillId="0" borderId="26" xfId="5" applyNumberFormat="1" applyFont="1" applyBorder="1" applyAlignment="1">
      <alignment horizontal="center" vertical="center"/>
    </xf>
    <xf numFmtId="0" fontId="11" fillId="0" borderId="28" xfId="5" applyFont="1" applyBorder="1"/>
    <xf numFmtId="0" fontId="11" fillId="0" borderId="11" xfId="5" applyFont="1" applyBorder="1" applyAlignment="1">
      <alignment wrapText="1"/>
    </xf>
    <xf numFmtId="0" fontId="11" fillId="0" borderId="11" xfId="5" applyFont="1" applyBorder="1" applyAlignment="1">
      <alignment horizontal="center" vertical="center"/>
    </xf>
    <xf numFmtId="2" fontId="11" fillId="0" borderId="11" xfId="5" applyNumberFormat="1" applyFont="1" applyBorder="1" applyAlignment="1">
      <alignment horizontal="center" vertical="center"/>
    </xf>
    <xf numFmtId="0" fontId="11" fillId="0" borderId="30" xfId="5" applyFont="1" applyBorder="1"/>
    <xf numFmtId="0" fontId="11" fillId="0" borderId="31" xfId="5" applyFont="1" applyBorder="1" applyAlignment="1">
      <alignment wrapText="1"/>
    </xf>
    <xf numFmtId="0" fontId="11" fillId="0" borderId="31" xfId="5" applyFont="1" applyBorder="1" applyAlignment="1">
      <alignment horizontal="center" vertical="center"/>
    </xf>
    <xf numFmtId="2" fontId="11" fillId="0" borderId="31" xfId="5" applyNumberFormat="1" applyFont="1" applyBorder="1" applyAlignment="1">
      <alignment horizontal="center" vertical="center"/>
    </xf>
    <xf numFmtId="0" fontId="9" fillId="0" borderId="0" xfId="1" applyFont="1" applyAlignment="1">
      <alignment horizontal="center"/>
    </xf>
    <xf numFmtId="0" fontId="9" fillId="0" borderId="0" xfId="1" applyFont="1"/>
    <xf numFmtId="0" fontId="9" fillId="0" borderId="0" xfId="1" applyFont="1" applyAlignment="1">
      <alignment horizontal="center" vertical="center"/>
    </xf>
    <xf numFmtId="2" fontId="9" fillId="0" borderId="0" xfId="1" applyNumberFormat="1" applyFont="1" applyAlignment="1">
      <alignment horizontal="center" vertical="center"/>
    </xf>
    <xf numFmtId="0" fontId="9" fillId="0" borderId="0" xfId="1" applyFont="1" applyFill="1" applyAlignment="1">
      <alignment horizontal="center"/>
    </xf>
    <xf numFmtId="0" fontId="9" fillId="0" borderId="0" xfId="1" applyFont="1" applyFill="1"/>
    <xf numFmtId="0" fontId="9" fillId="0" borderId="0" xfId="1" applyFont="1" applyFill="1" applyAlignment="1">
      <alignment horizontal="center" vertical="center"/>
    </xf>
    <xf numFmtId="2" fontId="9" fillId="0" borderId="0" xfId="1" applyNumberFormat="1" applyFont="1" applyFill="1" applyAlignment="1">
      <alignment horizontal="center" vertical="center"/>
    </xf>
    <xf numFmtId="0" fontId="12" fillId="0" borderId="0" xfId="1" applyFont="1" applyFill="1" applyAlignment="1">
      <alignment horizontal="center"/>
    </xf>
    <xf numFmtId="165" fontId="9" fillId="0" borderId="0" xfId="1" applyNumberFormat="1" applyFont="1"/>
    <xf numFmtId="43" fontId="9" fillId="0" borderId="0" xfId="2" applyFont="1"/>
    <xf numFmtId="0" fontId="10" fillId="0" borderId="0" xfId="1" applyFont="1"/>
    <xf numFmtId="0" fontId="10" fillId="4" borderId="24" xfId="1" applyFont="1" applyFill="1" applyBorder="1" applyAlignment="1">
      <alignment horizontal="center" vertical="center" wrapText="1"/>
    </xf>
    <xf numFmtId="2" fontId="10" fillId="4" borderId="24"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xf>
    <xf numFmtId="0" fontId="9" fillId="0" borderId="0" xfId="1" applyFont="1" applyFill="1" applyBorder="1"/>
    <xf numFmtId="0" fontId="9" fillId="0" borderId="0" xfId="4" applyFont="1"/>
    <xf numFmtId="4" fontId="9" fillId="0" borderId="0" xfId="4" applyNumberFormat="1" applyFont="1"/>
    <xf numFmtId="0" fontId="9" fillId="0" borderId="0" xfId="1" applyFont="1" applyAlignment="1">
      <alignment vertical="top"/>
    </xf>
    <xf numFmtId="0" fontId="9" fillId="0" borderId="0" xfId="4" applyNumberFormat="1" applyFont="1"/>
    <xf numFmtId="0" fontId="9" fillId="0" borderId="0" xfId="1" applyFont="1" applyAlignment="1">
      <alignment vertical="center"/>
    </xf>
    <xf numFmtId="2" fontId="10" fillId="0" borderId="1" xfId="1" applyNumberFormat="1" applyFont="1" applyBorder="1" applyAlignment="1">
      <alignment horizontal="center" vertical="center"/>
    </xf>
    <xf numFmtId="0" fontId="9" fillId="0" borderId="8" xfId="1" applyFont="1" applyBorder="1" applyAlignment="1">
      <alignment vertical="center"/>
    </xf>
    <xf numFmtId="0" fontId="9" fillId="0" borderId="2"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horizontal="center" vertical="center" wrapText="1"/>
    </xf>
    <xf numFmtId="0" fontId="9" fillId="0" borderId="30" xfId="1" applyFont="1" applyBorder="1" applyAlignment="1">
      <alignment horizontal="center" vertical="center" wrapText="1"/>
    </xf>
    <xf numFmtId="2" fontId="2" fillId="5" borderId="4" xfId="1" applyNumberFormat="1" applyFont="1" applyFill="1" applyBorder="1" applyAlignment="1">
      <alignment horizontal="center" vertical="center"/>
    </xf>
    <xf numFmtId="164" fontId="2" fillId="5" borderId="4" xfId="6" applyFont="1" applyFill="1" applyBorder="1" applyAlignment="1">
      <alignment horizontal="center" vertical="center"/>
    </xf>
    <xf numFmtId="2" fontId="2" fillId="5" borderId="0" xfId="1" applyNumberFormat="1" applyFont="1" applyFill="1" applyBorder="1" applyAlignment="1">
      <alignment horizontal="center" vertical="center"/>
    </xf>
    <xf numFmtId="0" fontId="2" fillId="5" borderId="0" xfId="1" applyFont="1" applyFill="1" applyBorder="1" applyAlignment="1">
      <alignment horizontal="right" vertical="center"/>
    </xf>
    <xf numFmtId="164" fontId="2" fillId="5" borderId="0" xfId="6" applyFont="1" applyFill="1" applyBorder="1" applyAlignment="1">
      <alignment horizontal="center" vertical="center"/>
    </xf>
    <xf numFmtId="0" fontId="2" fillId="5" borderId="0" xfId="1" applyFont="1" applyFill="1" applyBorder="1" applyAlignment="1">
      <alignment horizontal="center" vertical="center"/>
    </xf>
    <xf numFmtId="0" fontId="9" fillId="0" borderId="0" xfId="1" applyFont="1" applyBorder="1"/>
    <xf numFmtId="0" fontId="11" fillId="0" borderId="39" xfId="5" applyFont="1" applyBorder="1"/>
    <xf numFmtId="0" fontId="11" fillId="0" borderId="40" xfId="5" applyFont="1" applyBorder="1" applyAlignment="1">
      <alignment wrapText="1"/>
    </xf>
    <xf numFmtId="0" fontId="11" fillId="0" borderId="40" xfId="5" applyFont="1" applyBorder="1" applyAlignment="1">
      <alignment horizontal="center" vertical="center"/>
    </xf>
    <xf numFmtId="2" fontId="11" fillId="0" borderId="40" xfId="5" applyNumberFormat="1" applyFont="1" applyBorder="1" applyAlignment="1">
      <alignment horizontal="center" vertical="center"/>
    </xf>
    <xf numFmtId="0" fontId="9" fillId="0" borderId="0" xfId="1" applyNumberFormat="1" applyFont="1" applyAlignment="1">
      <alignment vertical="top"/>
    </xf>
    <xf numFmtId="0" fontId="9" fillId="0" borderId="0" xfId="1" applyFont="1" applyBorder="1" applyAlignment="1">
      <alignment horizontal="center" vertical="center"/>
    </xf>
    <xf numFmtId="0" fontId="9" fillId="0" borderId="0" xfId="1" applyFont="1" applyBorder="1" applyAlignment="1">
      <alignment vertical="center" wrapText="1"/>
    </xf>
    <xf numFmtId="0" fontId="9" fillId="0" borderId="0" xfId="1" applyFont="1" applyBorder="1" applyAlignment="1">
      <alignment horizontal="center" vertical="center" wrapText="1"/>
    </xf>
    <xf numFmtId="2" fontId="9" fillId="5" borderId="0" xfId="6" applyNumberFormat="1" applyFont="1" applyFill="1" applyBorder="1" applyAlignment="1">
      <alignment horizontal="center" vertical="center"/>
    </xf>
    <xf numFmtId="164" fontId="14" fillId="5" borderId="0" xfId="6" applyFont="1" applyFill="1" applyBorder="1" applyAlignment="1">
      <alignment horizontal="center" vertical="center"/>
    </xf>
    <xf numFmtId="4" fontId="14" fillId="5" borderId="0" xfId="1" applyNumberFormat="1" applyFont="1" applyFill="1" applyBorder="1" applyAlignment="1">
      <alignment horizontal="left" vertical="center" wrapText="1"/>
    </xf>
    <xf numFmtId="0" fontId="10" fillId="0" borderId="0" xfId="1" applyFont="1" applyAlignment="1">
      <alignment vertical="center"/>
    </xf>
    <xf numFmtId="0" fontId="10" fillId="0" borderId="0" xfId="1" applyFont="1" applyAlignment="1">
      <alignment horizontal="center" vertical="center"/>
    </xf>
    <xf numFmtId="2" fontId="10" fillId="0" borderId="0" xfId="1" applyNumberFormat="1" applyFont="1" applyAlignment="1">
      <alignment horizontal="center" vertical="center"/>
    </xf>
    <xf numFmtId="167" fontId="10" fillId="0" borderId="0" xfId="1" applyNumberFormat="1" applyFont="1" applyBorder="1"/>
    <xf numFmtId="164" fontId="9" fillId="0" borderId="0" xfId="3" applyNumberFormat="1" applyFont="1" applyBorder="1" applyAlignment="1">
      <alignment horizontal="center" vertical="center"/>
    </xf>
    <xf numFmtId="0" fontId="10" fillId="3" borderId="1" xfId="1" applyFont="1" applyFill="1" applyBorder="1" applyAlignment="1"/>
    <xf numFmtId="0" fontId="10" fillId="3" borderId="8" xfId="1" applyFont="1" applyFill="1" applyBorder="1" applyAlignment="1"/>
    <xf numFmtId="0" fontId="10" fillId="3" borderId="9" xfId="1" applyFont="1" applyFill="1" applyBorder="1" applyAlignment="1"/>
    <xf numFmtId="15" fontId="9" fillId="3" borderId="10" xfId="1" applyNumberFormat="1" applyFont="1" applyFill="1" applyBorder="1" applyAlignment="1"/>
    <xf numFmtId="0" fontId="9" fillId="3" borderId="8" xfId="1" applyFont="1" applyFill="1" applyBorder="1" applyAlignment="1"/>
    <xf numFmtId="0" fontId="9" fillId="3" borderId="2" xfId="1" applyFont="1" applyFill="1" applyBorder="1" applyAlignment="1"/>
    <xf numFmtId="0" fontId="9" fillId="3" borderId="42" xfId="3" applyFont="1" applyFill="1" applyBorder="1" applyAlignment="1">
      <alignment vertical="center"/>
    </xf>
    <xf numFmtId="0" fontId="10" fillId="3" borderId="41" xfId="3" applyFont="1" applyFill="1" applyBorder="1" applyAlignment="1">
      <alignment vertical="center"/>
    </xf>
    <xf numFmtId="0" fontId="9" fillId="0" borderId="0" xfId="1" applyFont="1" applyFill="1" applyAlignment="1">
      <alignment vertical="center"/>
    </xf>
    <xf numFmtId="0" fontId="3" fillId="0" borderId="0" xfId="1" applyFont="1" applyAlignment="1">
      <alignment horizontal="right" vertical="center"/>
    </xf>
    <xf numFmtId="0" fontId="11" fillId="0" borderId="26" xfId="5" applyFont="1" applyBorder="1" applyAlignment="1">
      <alignment vertical="center" wrapText="1"/>
    </xf>
    <xf numFmtId="0" fontId="11" fillId="0" borderId="11" xfId="5" applyFont="1" applyBorder="1" applyAlignment="1">
      <alignment vertical="center" wrapText="1"/>
    </xf>
    <xf numFmtId="0" fontId="11" fillId="0" borderId="31" xfId="5" applyFont="1" applyBorder="1" applyAlignment="1">
      <alignment vertical="center" wrapText="1"/>
    </xf>
    <xf numFmtId="0" fontId="11" fillId="0" borderId="40" xfId="5" applyFont="1" applyBorder="1" applyAlignment="1">
      <alignment vertical="center" wrapText="1"/>
    </xf>
    <xf numFmtId="164" fontId="10" fillId="0" borderId="0" xfId="3" applyNumberFormat="1" applyFont="1" applyBorder="1" applyAlignment="1">
      <alignment horizontal="center" vertical="center"/>
    </xf>
    <xf numFmtId="0" fontId="7" fillId="0" borderId="0" xfId="4" applyFont="1" applyAlignment="1">
      <alignment horizontal="center"/>
    </xf>
    <xf numFmtId="0" fontId="15" fillId="0" borderId="0" xfId="1" applyFont="1"/>
    <xf numFmtId="0" fontId="9" fillId="0" borderId="0" xfId="1" applyFont="1" applyBorder="1" applyAlignment="1">
      <alignment horizontal="center" vertical="center" wrapText="1"/>
    </xf>
    <xf numFmtId="0" fontId="2" fillId="5" borderId="4" xfId="1" applyFont="1" applyFill="1" applyBorder="1" applyAlignment="1">
      <alignment horizontal="center" vertical="center"/>
    </xf>
    <xf numFmtId="0" fontId="2" fillId="5" borderId="0" xfId="1" applyFont="1" applyFill="1" applyBorder="1" applyAlignment="1">
      <alignment horizontal="center" vertical="center"/>
    </xf>
    <xf numFmtId="0" fontId="10" fillId="0" borderId="0" xfId="1" applyFont="1" applyAlignment="1">
      <alignment horizontal="center" vertical="center"/>
    </xf>
    <xf numFmtId="43" fontId="11" fillId="0" borderId="11" xfId="5" applyNumberFormat="1" applyFont="1" applyBorder="1"/>
    <xf numFmtId="43" fontId="11" fillId="0" borderId="11" xfId="5" applyNumberFormat="1" applyFont="1" applyBorder="1" applyAlignment="1">
      <alignment vertical="center"/>
    </xf>
    <xf numFmtId="43" fontId="11" fillId="0" borderId="26" xfId="5" applyNumberFormat="1" applyFont="1" applyBorder="1" applyAlignment="1">
      <alignment vertical="center"/>
    </xf>
    <xf numFmtId="0" fontId="11" fillId="0" borderId="28" xfId="5" applyFont="1" applyBorder="1" applyAlignment="1">
      <alignment vertical="top"/>
    </xf>
    <xf numFmtId="2" fontId="11" fillId="0" borderId="11" xfId="5" applyNumberFormat="1" applyFont="1" applyBorder="1" applyAlignment="1">
      <alignment horizontal="center" vertical="top"/>
    </xf>
    <xf numFmtId="43" fontId="11" fillId="0" borderId="11" xfId="5" applyNumberFormat="1" applyFont="1" applyBorder="1" applyAlignment="1">
      <alignment vertical="top"/>
    </xf>
    <xf numFmtId="0" fontId="9" fillId="0" borderId="0" xfId="4" applyNumberFormat="1" applyFont="1" applyAlignment="1">
      <alignment vertical="top"/>
    </xf>
    <xf numFmtId="0" fontId="9" fillId="0" borderId="0" xfId="4" applyFont="1" applyAlignment="1">
      <alignment vertical="top"/>
    </xf>
    <xf numFmtId="4" fontId="9" fillId="0" borderId="0" xfId="4" applyNumberFormat="1" applyFont="1" applyAlignment="1">
      <alignment vertical="top"/>
    </xf>
    <xf numFmtId="0" fontId="11" fillId="0" borderId="11" xfId="5" applyFont="1" applyBorder="1" applyAlignment="1">
      <alignment vertical="top" wrapText="1"/>
    </xf>
    <xf numFmtId="0" fontId="11" fillId="0" borderId="11" xfId="5" applyFont="1" applyBorder="1" applyAlignment="1">
      <alignment horizontal="center" vertical="top"/>
    </xf>
    <xf numFmtId="0" fontId="16" fillId="0" borderId="0" xfId="1" applyFont="1" applyAlignment="1">
      <alignment horizontal="right" vertical="center"/>
    </xf>
    <xf numFmtId="43" fontId="11" fillId="0" borderId="11" xfId="10" applyFont="1" applyBorder="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top"/>
    </xf>
    <xf numFmtId="0" fontId="9" fillId="0" borderId="1" xfId="1" applyFont="1" applyBorder="1" applyAlignment="1">
      <alignment vertical="center" wrapText="1"/>
    </xf>
    <xf numFmtId="0" fontId="9" fillId="0" borderId="8" xfId="1" applyFont="1" applyBorder="1" applyAlignment="1">
      <alignment vertical="center" wrapText="1"/>
    </xf>
    <xf numFmtId="0" fontId="9" fillId="0" borderId="2" xfId="1" applyFont="1" applyBorder="1" applyAlignment="1">
      <alignment vertical="center" wrapText="1"/>
    </xf>
    <xf numFmtId="15" fontId="9" fillId="0" borderId="8" xfId="1" applyNumberFormat="1" applyFont="1" applyBorder="1" applyAlignment="1">
      <alignment vertical="center" wrapText="1"/>
    </xf>
    <xf numFmtId="14" fontId="0" fillId="0" borderId="0" xfId="0" applyNumberFormat="1"/>
    <xf numFmtId="15" fontId="9" fillId="0" borderId="8" xfId="1" applyNumberFormat="1" applyFont="1" applyBorder="1" applyAlignment="1">
      <alignment horizontal="left" vertical="center" wrapText="1"/>
    </xf>
    <xf numFmtId="0" fontId="0" fillId="0" borderId="0" xfId="0" applyAlignment="1">
      <alignment horizontal="left"/>
    </xf>
    <xf numFmtId="43" fontId="0" fillId="0" borderId="0" xfId="10" applyFont="1"/>
    <xf numFmtId="43" fontId="9" fillId="0" borderId="0" xfId="4" applyNumberFormat="1" applyFont="1" applyAlignment="1">
      <alignment vertical="top"/>
    </xf>
    <xf numFmtId="43" fontId="9" fillId="0" borderId="0" xfId="10" applyFont="1"/>
    <xf numFmtId="0" fontId="2" fillId="5" borderId="1" xfId="1" applyFont="1" applyFill="1" applyBorder="1" applyAlignment="1">
      <alignment horizontal="center" vertical="center"/>
    </xf>
    <xf numFmtId="0" fontId="2" fillId="5" borderId="8" xfId="1" applyFont="1" applyFill="1" applyBorder="1" applyAlignment="1">
      <alignment horizontal="center" vertical="center"/>
    </xf>
    <xf numFmtId="0" fontId="2" fillId="5" borderId="2" xfId="1" applyFont="1" applyFill="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1" xfId="1" applyFont="1" applyBorder="1" applyAlignment="1">
      <alignment horizontal="right" vertical="center"/>
    </xf>
    <xf numFmtId="0" fontId="10" fillId="0" borderId="8" xfId="1" applyFont="1" applyBorder="1" applyAlignment="1">
      <alignment horizontal="right" vertical="center"/>
    </xf>
    <xf numFmtId="0" fontId="10" fillId="0" borderId="2" xfId="1" applyFont="1" applyBorder="1" applyAlignment="1">
      <alignment horizontal="right" vertical="center"/>
    </xf>
    <xf numFmtId="164" fontId="10" fillId="0" borderId="37" xfId="6" applyFont="1" applyBorder="1" applyAlignment="1">
      <alignment horizontal="center" vertical="center"/>
    </xf>
    <xf numFmtId="164" fontId="10" fillId="0" borderId="38" xfId="6" applyFont="1" applyBorder="1" applyAlignment="1">
      <alignment horizontal="center" vertical="center"/>
    </xf>
    <xf numFmtId="0" fontId="10" fillId="0" borderId="1"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2" fillId="5" borderId="32" xfId="1" applyFont="1" applyFill="1" applyBorder="1" applyAlignment="1">
      <alignment horizontal="center" vertical="center"/>
    </xf>
    <xf numFmtId="0" fontId="2" fillId="5" borderId="33" xfId="1" applyFont="1" applyFill="1" applyBorder="1" applyAlignment="1">
      <alignment horizontal="center" vertical="center"/>
    </xf>
    <xf numFmtId="0" fontId="2" fillId="5" borderId="34" xfId="1" applyFont="1" applyFill="1" applyBorder="1" applyAlignment="1">
      <alignment horizontal="center" vertical="center"/>
    </xf>
    <xf numFmtId="164" fontId="2" fillId="5" borderId="32" xfId="6" applyFont="1" applyFill="1" applyBorder="1" applyAlignment="1">
      <alignment horizontal="center" vertical="center"/>
    </xf>
    <xf numFmtId="164" fontId="2" fillId="5" borderId="34" xfId="6"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2" fillId="5" borderId="0" xfId="1" applyFont="1" applyFill="1" applyBorder="1" applyAlignment="1">
      <alignment horizontal="center" vertical="center"/>
    </xf>
    <xf numFmtId="0" fontId="2" fillId="5" borderId="17" xfId="1" applyFont="1" applyFill="1" applyBorder="1" applyAlignment="1">
      <alignment horizontal="center" vertical="center"/>
    </xf>
    <xf numFmtId="164" fontId="9" fillId="0" borderId="11" xfId="6" applyFont="1" applyFill="1" applyBorder="1" applyAlignment="1">
      <alignment horizontal="center" vertical="center"/>
    </xf>
    <xf numFmtId="164" fontId="9" fillId="0" borderId="29" xfId="6" applyFont="1" applyFill="1" applyBorder="1" applyAlignment="1">
      <alignment horizontal="center" vertical="center"/>
    </xf>
    <xf numFmtId="164" fontId="2" fillId="5" borderId="35" xfId="6" applyFont="1" applyFill="1" applyBorder="1" applyAlignment="1">
      <alignment horizontal="center" vertical="center"/>
    </xf>
    <xf numFmtId="164" fontId="2" fillId="5" borderId="36" xfId="6"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43" fontId="10" fillId="0" borderId="32" xfId="2" applyFont="1" applyFill="1" applyBorder="1" applyAlignment="1">
      <alignment horizontal="center" vertical="center"/>
    </xf>
    <xf numFmtId="43" fontId="10" fillId="0" borderId="33" xfId="2" applyFont="1" applyFill="1" applyBorder="1" applyAlignment="1">
      <alignment horizontal="center" vertical="center"/>
    </xf>
    <xf numFmtId="0" fontId="2" fillId="5" borderId="5" xfId="1" applyFont="1" applyFill="1" applyBorder="1" applyAlignment="1">
      <alignment horizontal="center" vertical="center"/>
    </xf>
    <xf numFmtId="43" fontId="10" fillId="0" borderId="6" xfId="2" applyFont="1" applyFill="1" applyBorder="1" applyAlignment="1">
      <alignment horizontal="center" vertical="center"/>
    </xf>
    <xf numFmtId="43" fontId="10" fillId="0" borderId="0" xfId="2" applyFont="1" applyFill="1" applyBorder="1" applyAlignment="1">
      <alignment horizontal="center" vertical="center"/>
    </xf>
    <xf numFmtId="0" fontId="13" fillId="0" borderId="1" xfId="5" applyFont="1" applyBorder="1" applyAlignment="1">
      <alignment horizontal="center"/>
    </xf>
    <xf numFmtId="0" fontId="13" fillId="0" borderId="8" xfId="5" applyFont="1" applyBorder="1" applyAlignment="1">
      <alignment horizontal="center"/>
    </xf>
    <xf numFmtId="0" fontId="13" fillId="0" borderId="2" xfId="5" applyFont="1" applyBorder="1" applyAlignment="1">
      <alignment horizont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43" fontId="10" fillId="0" borderId="1" xfId="2" applyFont="1" applyFill="1" applyBorder="1" applyAlignment="1">
      <alignment horizontal="center" vertical="center"/>
    </xf>
    <xf numFmtId="43" fontId="10" fillId="0" borderId="8" xfId="2" applyFont="1" applyFill="1" applyBorder="1" applyAlignment="1">
      <alignment horizontal="center" vertical="center"/>
    </xf>
    <xf numFmtId="43" fontId="10" fillId="0" borderId="2" xfId="2"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64" fontId="2" fillId="0" borderId="35" xfId="6" applyFont="1" applyFill="1" applyBorder="1" applyAlignment="1">
      <alignment horizontal="center" vertical="center"/>
    </xf>
    <xf numFmtId="164" fontId="2" fillId="0" borderId="36" xfId="6" applyFont="1" applyFill="1" applyBorder="1" applyAlignment="1">
      <alignment horizontal="center" vertical="center"/>
    </xf>
    <xf numFmtId="0" fontId="10" fillId="4" borderId="21" xfId="1" applyFont="1" applyFill="1" applyBorder="1" applyAlignment="1">
      <alignment horizontal="center" vertical="center" wrapText="1"/>
    </xf>
    <xf numFmtId="0" fontId="10" fillId="4" borderId="23" xfId="1" applyFont="1" applyFill="1" applyBorder="1" applyAlignment="1">
      <alignment horizontal="center" vertical="center" wrapText="1"/>
    </xf>
    <xf numFmtId="164" fontId="9" fillId="0" borderId="26" xfId="6" applyFont="1" applyFill="1" applyBorder="1" applyAlignment="1">
      <alignment horizontal="center" vertical="center"/>
    </xf>
    <xf numFmtId="164" fontId="9" fillId="0" borderId="27" xfId="6" applyFont="1" applyFill="1" applyBorder="1" applyAlignment="1">
      <alignment horizontal="center" vertical="center"/>
    </xf>
    <xf numFmtId="0" fontId="10" fillId="0" borderId="21" xfId="1" applyFont="1" applyBorder="1" applyAlignment="1">
      <alignment horizontal="center"/>
    </xf>
    <xf numFmtId="0" fontId="10" fillId="0" borderId="22" xfId="1" applyFont="1" applyBorder="1" applyAlignment="1">
      <alignment horizontal="center"/>
    </xf>
    <xf numFmtId="0" fontId="10" fillId="0" borderId="23" xfId="1" applyFont="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4" applyFont="1" applyBorder="1" applyAlignment="1">
      <alignment vertical="center" wrapText="1"/>
    </xf>
    <xf numFmtId="0" fontId="9" fillId="0" borderId="15" xfId="4" applyFont="1" applyBorder="1" applyAlignment="1">
      <alignment vertical="center" wrapText="1"/>
    </xf>
    <xf numFmtId="0" fontId="9" fillId="0" borderId="18" xfId="4" applyFont="1" applyBorder="1" applyAlignment="1">
      <alignment vertical="center" wrapText="1"/>
    </xf>
    <xf numFmtId="0" fontId="9" fillId="0" borderId="19" xfId="4" applyFont="1" applyBorder="1" applyAlignment="1">
      <alignment vertical="center" wrapText="1"/>
    </xf>
    <xf numFmtId="164" fontId="9" fillId="0" borderId="11" xfId="6" applyFont="1" applyFill="1" applyBorder="1" applyAlignment="1">
      <alignment horizontal="center" vertical="top"/>
    </xf>
    <xf numFmtId="164" fontId="9" fillId="0" borderId="29" xfId="6" applyFont="1" applyFill="1" applyBorder="1" applyAlignment="1">
      <alignment horizontal="center" vertical="top"/>
    </xf>
    <xf numFmtId="15" fontId="9" fillId="3" borderId="8" xfId="1" applyNumberFormat="1" applyFont="1" applyFill="1" applyBorder="1" applyAlignment="1">
      <alignment horizontal="center"/>
    </xf>
    <xf numFmtId="15" fontId="9" fillId="3" borderId="2" xfId="1" applyNumberFormat="1" applyFont="1" applyFill="1" applyBorder="1" applyAlignment="1">
      <alignment horizontal="center"/>
    </xf>
  </cellXfs>
  <cellStyles count="11">
    <cellStyle name="Millares" xfId="10" builtinId="3"/>
    <cellStyle name="Millares 2" xfId="2"/>
    <cellStyle name="Millares_CATALOGO GYMNASIO" xfId="8"/>
    <cellStyle name="Moneda 2" xfId="6"/>
    <cellStyle name="Moneda 3" xfId="7"/>
    <cellStyle name="Normal" xfId="0" builtinId="0"/>
    <cellStyle name="Normal 2" xfId="4"/>
    <cellStyle name="Normal 3" xfId="5"/>
    <cellStyle name="Normal_CAT55101003-028-05" xfId="1"/>
    <cellStyle name="Normal_CATALOGO DE CONCEPTOS." xfId="9"/>
    <cellStyle name="Normal_FORMATOS inv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0" name="9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2" name="11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87"/>
  <sheetViews>
    <sheetView view="pageBreakPreview" zoomScale="85" zoomScaleSheetLayoutView="85" workbookViewId="0">
      <selection activeCell="D14" sqref="D14"/>
    </sheetView>
  </sheetViews>
  <sheetFormatPr baseColWidth="10" defaultRowHeight="11.3" x14ac:dyDescent="0.2"/>
  <cols>
    <col min="1" max="1" width="8" style="25" customWidth="1"/>
    <col min="2" max="2" width="60.109375" style="45" customWidth="1"/>
    <col min="3" max="3" width="9.109375" style="27" customWidth="1"/>
    <col min="4" max="4" width="12.6640625" style="28" customWidth="1"/>
    <col min="5" max="5" width="13.109375" style="26" customWidth="1"/>
    <col min="6" max="6" width="30.6640625" style="26" customWidth="1"/>
    <col min="7" max="7" width="4.5546875" style="26" customWidth="1"/>
    <col min="8" max="8" width="19.6640625" style="26" customWidth="1"/>
    <col min="9" max="9" width="12.5546875" style="26" customWidth="1"/>
    <col min="10" max="10" width="10.33203125" style="26" hidden="1" customWidth="1"/>
    <col min="11" max="11" width="12.5546875" style="26" customWidth="1"/>
    <col min="12" max="12" width="16.44140625" style="26" customWidth="1"/>
    <col min="13" max="13" width="24.109375" style="26" customWidth="1"/>
    <col min="14" max="19" width="10.33203125" style="26" customWidth="1"/>
    <col min="20" max="256" width="11.44140625" style="26"/>
    <col min="257" max="257" width="8" style="26" customWidth="1"/>
    <col min="258" max="258" width="60.109375" style="26" customWidth="1"/>
    <col min="259" max="259" width="9.109375" style="26" customWidth="1"/>
    <col min="260" max="260" width="12.6640625" style="26" customWidth="1"/>
    <col min="261" max="261" width="13.109375" style="26" customWidth="1"/>
    <col min="262" max="262" width="30.6640625" style="26" customWidth="1"/>
    <col min="263" max="263" width="4.5546875" style="26" customWidth="1"/>
    <col min="264" max="264" width="19.6640625" style="26" customWidth="1"/>
    <col min="265" max="265" width="12.5546875" style="26" customWidth="1"/>
    <col min="266" max="266" width="10.33203125" style="26" customWidth="1"/>
    <col min="267" max="267" width="12.5546875" style="26" customWidth="1"/>
    <col min="268" max="268" width="16.44140625" style="26" customWidth="1"/>
    <col min="269" max="269" width="24.109375" style="26" customWidth="1"/>
    <col min="270" max="275" width="10.33203125" style="26" customWidth="1"/>
    <col min="276" max="512" width="11.44140625" style="26"/>
    <col min="513" max="513" width="8" style="26" customWidth="1"/>
    <col min="514" max="514" width="60.109375" style="26" customWidth="1"/>
    <col min="515" max="515" width="9.109375" style="26" customWidth="1"/>
    <col min="516" max="516" width="12.6640625" style="26" customWidth="1"/>
    <col min="517" max="517" width="13.109375" style="26" customWidth="1"/>
    <col min="518" max="518" width="30.6640625" style="26" customWidth="1"/>
    <col min="519" max="519" width="4.5546875" style="26" customWidth="1"/>
    <col min="520" max="520" width="19.6640625" style="26" customWidth="1"/>
    <col min="521" max="521" width="12.5546875" style="26" customWidth="1"/>
    <col min="522" max="522" width="10.33203125" style="26" customWidth="1"/>
    <col min="523" max="523" width="12.5546875" style="26" customWidth="1"/>
    <col min="524" max="524" width="16.44140625" style="26" customWidth="1"/>
    <col min="525" max="525" width="24.109375" style="26" customWidth="1"/>
    <col min="526" max="531" width="10.33203125" style="26" customWidth="1"/>
    <col min="532" max="768" width="11.44140625" style="26"/>
    <col min="769" max="769" width="8" style="26" customWidth="1"/>
    <col min="770" max="770" width="60.109375" style="26" customWidth="1"/>
    <col min="771" max="771" width="9.109375" style="26" customWidth="1"/>
    <col min="772" max="772" width="12.6640625" style="26" customWidth="1"/>
    <col min="773" max="773" width="13.109375" style="26" customWidth="1"/>
    <col min="774" max="774" width="30.6640625" style="26" customWidth="1"/>
    <col min="775" max="775" width="4.5546875" style="26" customWidth="1"/>
    <col min="776" max="776" width="19.6640625" style="26" customWidth="1"/>
    <col min="777" max="777" width="12.5546875" style="26" customWidth="1"/>
    <col min="778" max="778" width="10.33203125" style="26" customWidth="1"/>
    <col min="779" max="779" width="12.5546875" style="26" customWidth="1"/>
    <col min="780" max="780" width="16.44140625" style="26" customWidth="1"/>
    <col min="781" max="781" width="24.109375" style="26" customWidth="1"/>
    <col min="782" max="787" width="10.33203125" style="26" customWidth="1"/>
    <col min="788" max="1024" width="11.44140625" style="26"/>
    <col min="1025" max="1025" width="8" style="26" customWidth="1"/>
    <col min="1026" max="1026" width="60.109375" style="26" customWidth="1"/>
    <col min="1027" max="1027" width="9.109375" style="26" customWidth="1"/>
    <col min="1028" max="1028" width="12.6640625" style="26" customWidth="1"/>
    <col min="1029" max="1029" width="13.109375" style="26" customWidth="1"/>
    <col min="1030" max="1030" width="30.6640625" style="26" customWidth="1"/>
    <col min="1031" max="1031" width="4.5546875" style="26" customWidth="1"/>
    <col min="1032" max="1032" width="19.6640625" style="26" customWidth="1"/>
    <col min="1033" max="1033" width="12.5546875" style="26" customWidth="1"/>
    <col min="1034" max="1034" width="10.33203125" style="26" customWidth="1"/>
    <col min="1035" max="1035" width="12.5546875" style="26" customWidth="1"/>
    <col min="1036" max="1036" width="16.44140625" style="26" customWidth="1"/>
    <col min="1037" max="1037" width="24.109375" style="26" customWidth="1"/>
    <col min="1038" max="1043" width="10.33203125" style="26" customWidth="1"/>
    <col min="1044" max="1280" width="11.44140625" style="26"/>
    <col min="1281" max="1281" width="8" style="26" customWidth="1"/>
    <col min="1282" max="1282" width="60.109375" style="26" customWidth="1"/>
    <col min="1283" max="1283" width="9.109375" style="26" customWidth="1"/>
    <col min="1284" max="1284" width="12.6640625" style="26" customWidth="1"/>
    <col min="1285" max="1285" width="13.109375" style="26" customWidth="1"/>
    <col min="1286" max="1286" width="30.6640625" style="26" customWidth="1"/>
    <col min="1287" max="1287" width="4.5546875" style="26" customWidth="1"/>
    <col min="1288" max="1288" width="19.6640625" style="26" customWidth="1"/>
    <col min="1289" max="1289" width="12.5546875" style="26" customWidth="1"/>
    <col min="1290" max="1290" width="10.33203125" style="26" customWidth="1"/>
    <col min="1291" max="1291" width="12.5546875" style="26" customWidth="1"/>
    <col min="1292" max="1292" width="16.44140625" style="26" customWidth="1"/>
    <col min="1293" max="1293" width="24.109375" style="26" customWidth="1"/>
    <col min="1294" max="1299" width="10.33203125" style="26" customWidth="1"/>
    <col min="1300" max="1536" width="11.44140625" style="26"/>
    <col min="1537" max="1537" width="8" style="26" customWidth="1"/>
    <col min="1538" max="1538" width="60.109375" style="26" customWidth="1"/>
    <col min="1539" max="1539" width="9.109375" style="26" customWidth="1"/>
    <col min="1540" max="1540" width="12.6640625" style="26" customWidth="1"/>
    <col min="1541" max="1541" width="13.109375" style="26" customWidth="1"/>
    <col min="1542" max="1542" width="30.6640625" style="26" customWidth="1"/>
    <col min="1543" max="1543" width="4.5546875" style="26" customWidth="1"/>
    <col min="1544" max="1544" width="19.6640625" style="26" customWidth="1"/>
    <col min="1545" max="1545" width="12.5546875" style="26" customWidth="1"/>
    <col min="1546" max="1546" width="10.33203125" style="26" customWidth="1"/>
    <col min="1547" max="1547" width="12.5546875" style="26" customWidth="1"/>
    <col min="1548" max="1548" width="16.44140625" style="26" customWidth="1"/>
    <col min="1549" max="1549" width="24.109375" style="26" customWidth="1"/>
    <col min="1550" max="1555" width="10.33203125" style="26" customWidth="1"/>
    <col min="1556" max="1792" width="11.44140625" style="26"/>
    <col min="1793" max="1793" width="8" style="26" customWidth="1"/>
    <col min="1794" max="1794" width="60.109375" style="26" customWidth="1"/>
    <col min="1795" max="1795" width="9.109375" style="26" customWidth="1"/>
    <col min="1796" max="1796" width="12.6640625" style="26" customWidth="1"/>
    <col min="1797" max="1797" width="13.109375" style="26" customWidth="1"/>
    <col min="1798" max="1798" width="30.6640625" style="26" customWidth="1"/>
    <col min="1799" max="1799" width="4.5546875" style="26" customWidth="1"/>
    <col min="1800" max="1800" width="19.6640625" style="26" customWidth="1"/>
    <col min="1801" max="1801" width="12.5546875" style="26" customWidth="1"/>
    <col min="1802" max="1802" width="10.33203125" style="26" customWidth="1"/>
    <col min="1803" max="1803" width="12.5546875" style="26" customWidth="1"/>
    <col min="1804" max="1804" width="16.44140625" style="26" customWidth="1"/>
    <col min="1805" max="1805" width="24.109375" style="26" customWidth="1"/>
    <col min="1806" max="1811" width="10.33203125" style="26" customWidth="1"/>
    <col min="1812" max="2048" width="11.44140625" style="26"/>
    <col min="2049" max="2049" width="8" style="26" customWidth="1"/>
    <col min="2050" max="2050" width="60.109375" style="26" customWidth="1"/>
    <col min="2051" max="2051" width="9.109375" style="26" customWidth="1"/>
    <col min="2052" max="2052" width="12.6640625" style="26" customWidth="1"/>
    <col min="2053" max="2053" width="13.109375" style="26" customWidth="1"/>
    <col min="2054" max="2054" width="30.6640625" style="26" customWidth="1"/>
    <col min="2055" max="2055" width="4.5546875" style="26" customWidth="1"/>
    <col min="2056" max="2056" width="19.6640625" style="26" customWidth="1"/>
    <col min="2057" max="2057" width="12.5546875" style="26" customWidth="1"/>
    <col min="2058" max="2058" width="10.33203125" style="26" customWidth="1"/>
    <col min="2059" max="2059" width="12.5546875" style="26" customWidth="1"/>
    <col min="2060" max="2060" width="16.44140625" style="26" customWidth="1"/>
    <col min="2061" max="2061" width="24.109375" style="26" customWidth="1"/>
    <col min="2062" max="2067" width="10.33203125" style="26" customWidth="1"/>
    <col min="2068" max="2304" width="11.44140625" style="26"/>
    <col min="2305" max="2305" width="8" style="26" customWidth="1"/>
    <col min="2306" max="2306" width="60.109375" style="26" customWidth="1"/>
    <col min="2307" max="2307" width="9.109375" style="26" customWidth="1"/>
    <col min="2308" max="2308" width="12.6640625" style="26" customWidth="1"/>
    <col min="2309" max="2309" width="13.109375" style="26" customWidth="1"/>
    <col min="2310" max="2310" width="30.6640625" style="26" customWidth="1"/>
    <col min="2311" max="2311" width="4.5546875" style="26" customWidth="1"/>
    <col min="2312" max="2312" width="19.6640625" style="26" customWidth="1"/>
    <col min="2313" max="2313" width="12.5546875" style="26" customWidth="1"/>
    <col min="2314" max="2314" width="10.33203125" style="26" customWidth="1"/>
    <col min="2315" max="2315" width="12.5546875" style="26" customWidth="1"/>
    <col min="2316" max="2316" width="16.44140625" style="26" customWidth="1"/>
    <col min="2317" max="2317" width="24.109375" style="26" customWidth="1"/>
    <col min="2318" max="2323" width="10.33203125" style="26" customWidth="1"/>
    <col min="2324" max="2560" width="11.44140625" style="26"/>
    <col min="2561" max="2561" width="8" style="26" customWidth="1"/>
    <col min="2562" max="2562" width="60.109375" style="26" customWidth="1"/>
    <col min="2563" max="2563" width="9.109375" style="26" customWidth="1"/>
    <col min="2564" max="2564" width="12.6640625" style="26" customWidth="1"/>
    <col min="2565" max="2565" width="13.109375" style="26" customWidth="1"/>
    <col min="2566" max="2566" width="30.6640625" style="26" customWidth="1"/>
    <col min="2567" max="2567" width="4.5546875" style="26" customWidth="1"/>
    <col min="2568" max="2568" width="19.6640625" style="26" customWidth="1"/>
    <col min="2569" max="2569" width="12.5546875" style="26" customWidth="1"/>
    <col min="2570" max="2570" width="10.33203125" style="26" customWidth="1"/>
    <col min="2571" max="2571" width="12.5546875" style="26" customWidth="1"/>
    <col min="2572" max="2572" width="16.44140625" style="26" customWidth="1"/>
    <col min="2573" max="2573" width="24.109375" style="26" customWidth="1"/>
    <col min="2574" max="2579" width="10.33203125" style="26" customWidth="1"/>
    <col min="2580" max="2816" width="11.44140625" style="26"/>
    <col min="2817" max="2817" width="8" style="26" customWidth="1"/>
    <col min="2818" max="2818" width="60.109375" style="26" customWidth="1"/>
    <col min="2819" max="2819" width="9.109375" style="26" customWidth="1"/>
    <col min="2820" max="2820" width="12.6640625" style="26" customWidth="1"/>
    <col min="2821" max="2821" width="13.109375" style="26" customWidth="1"/>
    <col min="2822" max="2822" width="30.6640625" style="26" customWidth="1"/>
    <col min="2823" max="2823" width="4.5546875" style="26" customWidth="1"/>
    <col min="2824" max="2824" width="19.6640625" style="26" customWidth="1"/>
    <col min="2825" max="2825" width="12.5546875" style="26" customWidth="1"/>
    <col min="2826" max="2826" width="10.33203125" style="26" customWidth="1"/>
    <col min="2827" max="2827" width="12.5546875" style="26" customWidth="1"/>
    <col min="2828" max="2828" width="16.44140625" style="26" customWidth="1"/>
    <col min="2829" max="2829" width="24.109375" style="26" customWidth="1"/>
    <col min="2830" max="2835" width="10.33203125" style="26" customWidth="1"/>
    <col min="2836" max="3072" width="11.44140625" style="26"/>
    <col min="3073" max="3073" width="8" style="26" customWidth="1"/>
    <col min="3074" max="3074" width="60.109375" style="26" customWidth="1"/>
    <col min="3075" max="3075" width="9.109375" style="26" customWidth="1"/>
    <col min="3076" max="3076" width="12.6640625" style="26" customWidth="1"/>
    <col min="3077" max="3077" width="13.109375" style="26" customWidth="1"/>
    <col min="3078" max="3078" width="30.6640625" style="26" customWidth="1"/>
    <col min="3079" max="3079" width="4.5546875" style="26" customWidth="1"/>
    <col min="3080" max="3080" width="19.6640625" style="26" customWidth="1"/>
    <col min="3081" max="3081" width="12.5546875" style="26" customWidth="1"/>
    <col min="3082" max="3082" width="10.33203125" style="26" customWidth="1"/>
    <col min="3083" max="3083" width="12.5546875" style="26" customWidth="1"/>
    <col min="3084" max="3084" width="16.44140625" style="26" customWidth="1"/>
    <col min="3085" max="3085" width="24.109375" style="26" customWidth="1"/>
    <col min="3086" max="3091" width="10.33203125" style="26" customWidth="1"/>
    <col min="3092" max="3328" width="11.44140625" style="26"/>
    <col min="3329" max="3329" width="8" style="26" customWidth="1"/>
    <col min="3330" max="3330" width="60.109375" style="26" customWidth="1"/>
    <col min="3331" max="3331" width="9.109375" style="26" customWidth="1"/>
    <col min="3332" max="3332" width="12.6640625" style="26" customWidth="1"/>
    <col min="3333" max="3333" width="13.109375" style="26" customWidth="1"/>
    <col min="3334" max="3334" width="30.6640625" style="26" customWidth="1"/>
    <col min="3335" max="3335" width="4.5546875" style="26" customWidth="1"/>
    <col min="3336" max="3336" width="19.6640625" style="26" customWidth="1"/>
    <col min="3337" max="3337" width="12.5546875" style="26" customWidth="1"/>
    <col min="3338" max="3338" width="10.33203125" style="26" customWidth="1"/>
    <col min="3339" max="3339" width="12.5546875" style="26" customWidth="1"/>
    <col min="3340" max="3340" width="16.44140625" style="26" customWidth="1"/>
    <col min="3341" max="3341" width="24.109375" style="26" customWidth="1"/>
    <col min="3342" max="3347" width="10.33203125" style="26" customWidth="1"/>
    <col min="3348" max="3584" width="11.44140625" style="26"/>
    <col min="3585" max="3585" width="8" style="26" customWidth="1"/>
    <col min="3586" max="3586" width="60.109375" style="26" customWidth="1"/>
    <col min="3587" max="3587" width="9.109375" style="26" customWidth="1"/>
    <col min="3588" max="3588" width="12.6640625" style="26" customWidth="1"/>
    <col min="3589" max="3589" width="13.109375" style="26" customWidth="1"/>
    <col min="3590" max="3590" width="30.6640625" style="26" customWidth="1"/>
    <col min="3591" max="3591" width="4.5546875" style="26" customWidth="1"/>
    <col min="3592" max="3592" width="19.6640625" style="26" customWidth="1"/>
    <col min="3593" max="3593" width="12.5546875" style="26" customWidth="1"/>
    <col min="3594" max="3594" width="10.33203125" style="26" customWidth="1"/>
    <col min="3595" max="3595" width="12.5546875" style="26" customWidth="1"/>
    <col min="3596" max="3596" width="16.44140625" style="26" customWidth="1"/>
    <col min="3597" max="3597" width="24.109375" style="26" customWidth="1"/>
    <col min="3598" max="3603" width="10.33203125" style="26" customWidth="1"/>
    <col min="3604" max="3840" width="11.44140625" style="26"/>
    <col min="3841" max="3841" width="8" style="26" customWidth="1"/>
    <col min="3842" max="3842" width="60.109375" style="26" customWidth="1"/>
    <col min="3843" max="3843" width="9.109375" style="26" customWidth="1"/>
    <col min="3844" max="3844" width="12.6640625" style="26" customWidth="1"/>
    <col min="3845" max="3845" width="13.109375" style="26" customWidth="1"/>
    <col min="3846" max="3846" width="30.6640625" style="26" customWidth="1"/>
    <col min="3847" max="3847" width="4.5546875" style="26" customWidth="1"/>
    <col min="3848" max="3848" width="19.6640625" style="26" customWidth="1"/>
    <col min="3849" max="3849" width="12.5546875" style="26" customWidth="1"/>
    <col min="3850" max="3850" width="10.33203125" style="26" customWidth="1"/>
    <col min="3851" max="3851" width="12.5546875" style="26" customWidth="1"/>
    <col min="3852" max="3852" width="16.44140625" style="26" customWidth="1"/>
    <col min="3853" max="3853" width="24.109375" style="26" customWidth="1"/>
    <col min="3854" max="3859" width="10.33203125" style="26" customWidth="1"/>
    <col min="3860" max="4096" width="11.44140625" style="26"/>
    <col min="4097" max="4097" width="8" style="26" customWidth="1"/>
    <col min="4098" max="4098" width="60.109375" style="26" customWidth="1"/>
    <col min="4099" max="4099" width="9.109375" style="26" customWidth="1"/>
    <col min="4100" max="4100" width="12.6640625" style="26" customWidth="1"/>
    <col min="4101" max="4101" width="13.109375" style="26" customWidth="1"/>
    <col min="4102" max="4102" width="30.6640625" style="26" customWidth="1"/>
    <col min="4103" max="4103" width="4.5546875" style="26" customWidth="1"/>
    <col min="4104" max="4104" width="19.6640625" style="26" customWidth="1"/>
    <col min="4105" max="4105" width="12.5546875" style="26" customWidth="1"/>
    <col min="4106" max="4106" width="10.33203125" style="26" customWidth="1"/>
    <col min="4107" max="4107" width="12.5546875" style="26" customWidth="1"/>
    <col min="4108" max="4108" width="16.44140625" style="26" customWidth="1"/>
    <col min="4109" max="4109" width="24.109375" style="26" customWidth="1"/>
    <col min="4110" max="4115" width="10.33203125" style="26" customWidth="1"/>
    <col min="4116" max="4352" width="11.44140625" style="26"/>
    <col min="4353" max="4353" width="8" style="26" customWidth="1"/>
    <col min="4354" max="4354" width="60.109375" style="26" customWidth="1"/>
    <col min="4355" max="4355" width="9.109375" style="26" customWidth="1"/>
    <col min="4356" max="4356" width="12.6640625" style="26" customWidth="1"/>
    <col min="4357" max="4357" width="13.109375" style="26" customWidth="1"/>
    <col min="4358" max="4358" width="30.6640625" style="26" customWidth="1"/>
    <col min="4359" max="4359" width="4.5546875" style="26" customWidth="1"/>
    <col min="4360" max="4360" width="19.6640625" style="26" customWidth="1"/>
    <col min="4361" max="4361" width="12.5546875" style="26" customWidth="1"/>
    <col min="4362" max="4362" width="10.33203125" style="26" customWidth="1"/>
    <col min="4363" max="4363" width="12.5546875" style="26" customWidth="1"/>
    <col min="4364" max="4364" width="16.44140625" style="26" customWidth="1"/>
    <col min="4365" max="4365" width="24.109375" style="26" customWidth="1"/>
    <col min="4366" max="4371" width="10.33203125" style="26" customWidth="1"/>
    <col min="4372" max="4608" width="11.44140625" style="26"/>
    <col min="4609" max="4609" width="8" style="26" customWidth="1"/>
    <col min="4610" max="4610" width="60.109375" style="26" customWidth="1"/>
    <col min="4611" max="4611" width="9.109375" style="26" customWidth="1"/>
    <col min="4612" max="4612" width="12.6640625" style="26" customWidth="1"/>
    <col min="4613" max="4613" width="13.109375" style="26" customWidth="1"/>
    <col min="4614" max="4614" width="30.6640625" style="26" customWidth="1"/>
    <col min="4615" max="4615" width="4.5546875" style="26" customWidth="1"/>
    <col min="4616" max="4616" width="19.6640625" style="26" customWidth="1"/>
    <col min="4617" max="4617" width="12.5546875" style="26" customWidth="1"/>
    <col min="4618" max="4618" width="10.33203125" style="26" customWidth="1"/>
    <col min="4619" max="4619" width="12.5546875" style="26" customWidth="1"/>
    <col min="4620" max="4620" width="16.44140625" style="26" customWidth="1"/>
    <col min="4621" max="4621" width="24.109375" style="26" customWidth="1"/>
    <col min="4622" max="4627" width="10.33203125" style="26" customWidth="1"/>
    <col min="4628" max="4864" width="11.44140625" style="26"/>
    <col min="4865" max="4865" width="8" style="26" customWidth="1"/>
    <col min="4866" max="4866" width="60.109375" style="26" customWidth="1"/>
    <col min="4867" max="4867" width="9.109375" style="26" customWidth="1"/>
    <col min="4868" max="4868" width="12.6640625" style="26" customWidth="1"/>
    <col min="4869" max="4869" width="13.109375" style="26" customWidth="1"/>
    <col min="4870" max="4870" width="30.6640625" style="26" customWidth="1"/>
    <col min="4871" max="4871" width="4.5546875" style="26" customWidth="1"/>
    <col min="4872" max="4872" width="19.6640625" style="26" customWidth="1"/>
    <col min="4873" max="4873" width="12.5546875" style="26" customWidth="1"/>
    <col min="4874" max="4874" width="10.33203125" style="26" customWidth="1"/>
    <col min="4875" max="4875" width="12.5546875" style="26" customWidth="1"/>
    <col min="4876" max="4876" width="16.44140625" style="26" customWidth="1"/>
    <col min="4877" max="4877" width="24.109375" style="26" customWidth="1"/>
    <col min="4878" max="4883" width="10.33203125" style="26" customWidth="1"/>
    <col min="4884" max="5120" width="11.44140625" style="26"/>
    <col min="5121" max="5121" width="8" style="26" customWidth="1"/>
    <col min="5122" max="5122" width="60.109375" style="26" customWidth="1"/>
    <col min="5123" max="5123" width="9.109375" style="26" customWidth="1"/>
    <col min="5124" max="5124" width="12.6640625" style="26" customWidth="1"/>
    <col min="5125" max="5125" width="13.109375" style="26" customWidth="1"/>
    <col min="5126" max="5126" width="30.6640625" style="26" customWidth="1"/>
    <col min="5127" max="5127" width="4.5546875" style="26" customWidth="1"/>
    <col min="5128" max="5128" width="19.6640625" style="26" customWidth="1"/>
    <col min="5129" max="5129" width="12.5546875" style="26" customWidth="1"/>
    <col min="5130" max="5130" width="10.33203125" style="26" customWidth="1"/>
    <col min="5131" max="5131" width="12.5546875" style="26" customWidth="1"/>
    <col min="5132" max="5132" width="16.44140625" style="26" customWidth="1"/>
    <col min="5133" max="5133" width="24.109375" style="26" customWidth="1"/>
    <col min="5134" max="5139" width="10.33203125" style="26" customWidth="1"/>
    <col min="5140" max="5376" width="11.44140625" style="26"/>
    <col min="5377" max="5377" width="8" style="26" customWidth="1"/>
    <col min="5378" max="5378" width="60.109375" style="26" customWidth="1"/>
    <col min="5379" max="5379" width="9.109375" style="26" customWidth="1"/>
    <col min="5380" max="5380" width="12.6640625" style="26" customWidth="1"/>
    <col min="5381" max="5381" width="13.109375" style="26" customWidth="1"/>
    <col min="5382" max="5382" width="30.6640625" style="26" customWidth="1"/>
    <col min="5383" max="5383" width="4.5546875" style="26" customWidth="1"/>
    <col min="5384" max="5384" width="19.6640625" style="26" customWidth="1"/>
    <col min="5385" max="5385" width="12.5546875" style="26" customWidth="1"/>
    <col min="5386" max="5386" width="10.33203125" style="26" customWidth="1"/>
    <col min="5387" max="5387" width="12.5546875" style="26" customWidth="1"/>
    <col min="5388" max="5388" width="16.44140625" style="26" customWidth="1"/>
    <col min="5389" max="5389" width="24.109375" style="26" customWidth="1"/>
    <col min="5390" max="5395" width="10.33203125" style="26" customWidth="1"/>
    <col min="5396" max="5632" width="11.44140625" style="26"/>
    <col min="5633" max="5633" width="8" style="26" customWidth="1"/>
    <col min="5634" max="5634" width="60.109375" style="26" customWidth="1"/>
    <col min="5635" max="5635" width="9.109375" style="26" customWidth="1"/>
    <col min="5636" max="5636" width="12.6640625" style="26" customWidth="1"/>
    <col min="5637" max="5637" width="13.109375" style="26" customWidth="1"/>
    <col min="5638" max="5638" width="30.6640625" style="26" customWidth="1"/>
    <col min="5639" max="5639" width="4.5546875" style="26" customWidth="1"/>
    <col min="5640" max="5640" width="19.6640625" style="26" customWidth="1"/>
    <col min="5641" max="5641" width="12.5546875" style="26" customWidth="1"/>
    <col min="5642" max="5642" width="10.33203125" style="26" customWidth="1"/>
    <col min="5643" max="5643" width="12.5546875" style="26" customWidth="1"/>
    <col min="5644" max="5644" width="16.44140625" style="26" customWidth="1"/>
    <col min="5645" max="5645" width="24.109375" style="26" customWidth="1"/>
    <col min="5646" max="5651" width="10.33203125" style="26" customWidth="1"/>
    <col min="5652" max="5888" width="11.44140625" style="26"/>
    <col min="5889" max="5889" width="8" style="26" customWidth="1"/>
    <col min="5890" max="5890" width="60.109375" style="26" customWidth="1"/>
    <col min="5891" max="5891" width="9.109375" style="26" customWidth="1"/>
    <col min="5892" max="5892" width="12.6640625" style="26" customWidth="1"/>
    <col min="5893" max="5893" width="13.109375" style="26" customWidth="1"/>
    <col min="5894" max="5894" width="30.6640625" style="26" customWidth="1"/>
    <col min="5895" max="5895" width="4.5546875" style="26" customWidth="1"/>
    <col min="5896" max="5896" width="19.6640625" style="26" customWidth="1"/>
    <col min="5897" max="5897" width="12.5546875" style="26" customWidth="1"/>
    <col min="5898" max="5898" width="10.33203125" style="26" customWidth="1"/>
    <col min="5899" max="5899" width="12.5546875" style="26" customWidth="1"/>
    <col min="5900" max="5900" width="16.44140625" style="26" customWidth="1"/>
    <col min="5901" max="5901" width="24.109375" style="26" customWidth="1"/>
    <col min="5902" max="5907" width="10.33203125" style="26" customWidth="1"/>
    <col min="5908" max="6144" width="11.44140625" style="26"/>
    <col min="6145" max="6145" width="8" style="26" customWidth="1"/>
    <col min="6146" max="6146" width="60.109375" style="26" customWidth="1"/>
    <col min="6147" max="6147" width="9.109375" style="26" customWidth="1"/>
    <col min="6148" max="6148" width="12.6640625" style="26" customWidth="1"/>
    <col min="6149" max="6149" width="13.109375" style="26" customWidth="1"/>
    <col min="6150" max="6150" width="30.6640625" style="26" customWidth="1"/>
    <col min="6151" max="6151" width="4.5546875" style="26" customWidth="1"/>
    <col min="6152" max="6152" width="19.6640625" style="26" customWidth="1"/>
    <col min="6153" max="6153" width="12.5546875" style="26" customWidth="1"/>
    <col min="6154" max="6154" width="10.33203125" style="26" customWidth="1"/>
    <col min="6155" max="6155" width="12.5546875" style="26" customWidth="1"/>
    <col min="6156" max="6156" width="16.44140625" style="26" customWidth="1"/>
    <col min="6157" max="6157" width="24.109375" style="26" customWidth="1"/>
    <col min="6158" max="6163" width="10.33203125" style="26" customWidth="1"/>
    <col min="6164" max="6400" width="11.44140625" style="26"/>
    <col min="6401" max="6401" width="8" style="26" customWidth="1"/>
    <col min="6402" max="6402" width="60.109375" style="26" customWidth="1"/>
    <col min="6403" max="6403" width="9.109375" style="26" customWidth="1"/>
    <col min="6404" max="6404" width="12.6640625" style="26" customWidth="1"/>
    <col min="6405" max="6405" width="13.109375" style="26" customWidth="1"/>
    <col min="6406" max="6406" width="30.6640625" style="26" customWidth="1"/>
    <col min="6407" max="6407" width="4.5546875" style="26" customWidth="1"/>
    <col min="6408" max="6408" width="19.6640625" style="26" customWidth="1"/>
    <col min="6409" max="6409" width="12.5546875" style="26" customWidth="1"/>
    <col min="6410" max="6410" width="10.33203125" style="26" customWidth="1"/>
    <col min="6411" max="6411" width="12.5546875" style="26" customWidth="1"/>
    <col min="6412" max="6412" width="16.44140625" style="26" customWidth="1"/>
    <col min="6413" max="6413" width="24.109375" style="26" customWidth="1"/>
    <col min="6414" max="6419" width="10.33203125" style="26" customWidth="1"/>
    <col min="6420" max="6656" width="11.44140625" style="26"/>
    <col min="6657" max="6657" width="8" style="26" customWidth="1"/>
    <col min="6658" max="6658" width="60.109375" style="26" customWidth="1"/>
    <col min="6659" max="6659" width="9.109375" style="26" customWidth="1"/>
    <col min="6660" max="6660" width="12.6640625" style="26" customWidth="1"/>
    <col min="6661" max="6661" width="13.109375" style="26" customWidth="1"/>
    <col min="6662" max="6662" width="30.6640625" style="26" customWidth="1"/>
    <col min="6663" max="6663" width="4.5546875" style="26" customWidth="1"/>
    <col min="6664" max="6664" width="19.6640625" style="26" customWidth="1"/>
    <col min="6665" max="6665" width="12.5546875" style="26" customWidth="1"/>
    <col min="6666" max="6666" width="10.33203125" style="26" customWidth="1"/>
    <col min="6667" max="6667" width="12.5546875" style="26" customWidth="1"/>
    <col min="6668" max="6668" width="16.44140625" style="26" customWidth="1"/>
    <col min="6669" max="6669" width="24.109375" style="26" customWidth="1"/>
    <col min="6670" max="6675" width="10.33203125" style="26" customWidth="1"/>
    <col min="6676" max="6912" width="11.44140625" style="26"/>
    <col min="6913" max="6913" width="8" style="26" customWidth="1"/>
    <col min="6914" max="6914" width="60.109375" style="26" customWidth="1"/>
    <col min="6915" max="6915" width="9.109375" style="26" customWidth="1"/>
    <col min="6916" max="6916" width="12.6640625" style="26" customWidth="1"/>
    <col min="6917" max="6917" width="13.109375" style="26" customWidth="1"/>
    <col min="6918" max="6918" width="30.6640625" style="26" customWidth="1"/>
    <col min="6919" max="6919" width="4.5546875" style="26" customWidth="1"/>
    <col min="6920" max="6920" width="19.6640625" style="26" customWidth="1"/>
    <col min="6921" max="6921" width="12.5546875" style="26" customWidth="1"/>
    <col min="6922" max="6922" width="10.33203125" style="26" customWidth="1"/>
    <col min="6923" max="6923" width="12.5546875" style="26" customWidth="1"/>
    <col min="6924" max="6924" width="16.44140625" style="26" customWidth="1"/>
    <col min="6925" max="6925" width="24.109375" style="26" customWidth="1"/>
    <col min="6926" max="6931" width="10.33203125" style="26" customWidth="1"/>
    <col min="6932" max="7168" width="11.44140625" style="26"/>
    <col min="7169" max="7169" width="8" style="26" customWidth="1"/>
    <col min="7170" max="7170" width="60.109375" style="26" customWidth="1"/>
    <col min="7171" max="7171" width="9.109375" style="26" customWidth="1"/>
    <col min="7172" max="7172" width="12.6640625" style="26" customWidth="1"/>
    <col min="7173" max="7173" width="13.109375" style="26" customWidth="1"/>
    <col min="7174" max="7174" width="30.6640625" style="26" customWidth="1"/>
    <col min="7175" max="7175" width="4.5546875" style="26" customWidth="1"/>
    <col min="7176" max="7176" width="19.6640625" style="26" customWidth="1"/>
    <col min="7177" max="7177" width="12.5546875" style="26" customWidth="1"/>
    <col min="7178" max="7178" width="10.33203125" style="26" customWidth="1"/>
    <col min="7179" max="7179" width="12.5546875" style="26" customWidth="1"/>
    <col min="7180" max="7180" width="16.44140625" style="26" customWidth="1"/>
    <col min="7181" max="7181" width="24.109375" style="26" customWidth="1"/>
    <col min="7182" max="7187" width="10.33203125" style="26" customWidth="1"/>
    <col min="7188" max="7424" width="11.44140625" style="26"/>
    <col min="7425" max="7425" width="8" style="26" customWidth="1"/>
    <col min="7426" max="7426" width="60.109375" style="26" customWidth="1"/>
    <col min="7427" max="7427" width="9.109375" style="26" customWidth="1"/>
    <col min="7428" max="7428" width="12.6640625" style="26" customWidth="1"/>
    <col min="7429" max="7429" width="13.109375" style="26" customWidth="1"/>
    <col min="7430" max="7430" width="30.6640625" style="26" customWidth="1"/>
    <col min="7431" max="7431" width="4.5546875" style="26" customWidth="1"/>
    <col min="7432" max="7432" width="19.6640625" style="26" customWidth="1"/>
    <col min="7433" max="7433" width="12.5546875" style="26" customWidth="1"/>
    <col min="7434" max="7434" width="10.33203125" style="26" customWidth="1"/>
    <col min="7435" max="7435" width="12.5546875" style="26" customWidth="1"/>
    <col min="7436" max="7436" width="16.44140625" style="26" customWidth="1"/>
    <col min="7437" max="7437" width="24.109375" style="26" customWidth="1"/>
    <col min="7438" max="7443" width="10.33203125" style="26" customWidth="1"/>
    <col min="7444" max="7680" width="11.44140625" style="26"/>
    <col min="7681" max="7681" width="8" style="26" customWidth="1"/>
    <col min="7682" max="7682" width="60.109375" style="26" customWidth="1"/>
    <col min="7683" max="7683" width="9.109375" style="26" customWidth="1"/>
    <col min="7684" max="7684" width="12.6640625" style="26" customWidth="1"/>
    <col min="7685" max="7685" width="13.109375" style="26" customWidth="1"/>
    <col min="7686" max="7686" width="30.6640625" style="26" customWidth="1"/>
    <col min="7687" max="7687" width="4.5546875" style="26" customWidth="1"/>
    <col min="7688" max="7688" width="19.6640625" style="26" customWidth="1"/>
    <col min="7689" max="7689" width="12.5546875" style="26" customWidth="1"/>
    <col min="7690" max="7690" width="10.33203125" style="26" customWidth="1"/>
    <col min="7691" max="7691" width="12.5546875" style="26" customWidth="1"/>
    <col min="7692" max="7692" width="16.44140625" style="26" customWidth="1"/>
    <col min="7693" max="7693" width="24.109375" style="26" customWidth="1"/>
    <col min="7694" max="7699" width="10.33203125" style="26" customWidth="1"/>
    <col min="7700" max="7936" width="11.44140625" style="26"/>
    <col min="7937" max="7937" width="8" style="26" customWidth="1"/>
    <col min="7938" max="7938" width="60.109375" style="26" customWidth="1"/>
    <col min="7939" max="7939" width="9.109375" style="26" customWidth="1"/>
    <col min="7940" max="7940" width="12.6640625" style="26" customWidth="1"/>
    <col min="7941" max="7941" width="13.109375" style="26" customWidth="1"/>
    <col min="7942" max="7942" width="30.6640625" style="26" customWidth="1"/>
    <col min="7943" max="7943" width="4.5546875" style="26" customWidth="1"/>
    <col min="7944" max="7944" width="19.6640625" style="26" customWidth="1"/>
    <col min="7945" max="7945" width="12.5546875" style="26" customWidth="1"/>
    <col min="7946" max="7946" width="10.33203125" style="26" customWidth="1"/>
    <col min="7947" max="7947" width="12.5546875" style="26" customWidth="1"/>
    <col min="7948" max="7948" width="16.44140625" style="26" customWidth="1"/>
    <col min="7949" max="7949" width="24.109375" style="26" customWidth="1"/>
    <col min="7950" max="7955" width="10.33203125" style="26" customWidth="1"/>
    <col min="7956" max="8192" width="11.44140625" style="26"/>
    <col min="8193" max="8193" width="8" style="26" customWidth="1"/>
    <col min="8194" max="8194" width="60.109375" style="26" customWidth="1"/>
    <col min="8195" max="8195" width="9.109375" style="26" customWidth="1"/>
    <col min="8196" max="8196" width="12.6640625" style="26" customWidth="1"/>
    <col min="8197" max="8197" width="13.109375" style="26" customWidth="1"/>
    <col min="8198" max="8198" width="30.6640625" style="26" customWidth="1"/>
    <col min="8199" max="8199" width="4.5546875" style="26" customWidth="1"/>
    <col min="8200" max="8200" width="19.6640625" style="26" customWidth="1"/>
    <col min="8201" max="8201" width="12.5546875" style="26" customWidth="1"/>
    <col min="8202" max="8202" width="10.33203125" style="26" customWidth="1"/>
    <col min="8203" max="8203" width="12.5546875" style="26" customWidth="1"/>
    <col min="8204" max="8204" width="16.44140625" style="26" customWidth="1"/>
    <col min="8205" max="8205" width="24.109375" style="26" customWidth="1"/>
    <col min="8206" max="8211" width="10.33203125" style="26" customWidth="1"/>
    <col min="8212" max="8448" width="11.44140625" style="26"/>
    <col min="8449" max="8449" width="8" style="26" customWidth="1"/>
    <col min="8450" max="8450" width="60.109375" style="26" customWidth="1"/>
    <col min="8451" max="8451" width="9.109375" style="26" customWidth="1"/>
    <col min="8452" max="8452" width="12.6640625" style="26" customWidth="1"/>
    <col min="8453" max="8453" width="13.109375" style="26" customWidth="1"/>
    <col min="8454" max="8454" width="30.6640625" style="26" customWidth="1"/>
    <col min="8455" max="8455" width="4.5546875" style="26" customWidth="1"/>
    <col min="8456" max="8456" width="19.6640625" style="26" customWidth="1"/>
    <col min="8457" max="8457" width="12.5546875" style="26" customWidth="1"/>
    <col min="8458" max="8458" width="10.33203125" style="26" customWidth="1"/>
    <col min="8459" max="8459" width="12.5546875" style="26" customWidth="1"/>
    <col min="8460" max="8460" width="16.44140625" style="26" customWidth="1"/>
    <col min="8461" max="8461" width="24.109375" style="26" customWidth="1"/>
    <col min="8462" max="8467" width="10.33203125" style="26" customWidth="1"/>
    <col min="8468" max="8704" width="11.44140625" style="26"/>
    <col min="8705" max="8705" width="8" style="26" customWidth="1"/>
    <col min="8706" max="8706" width="60.109375" style="26" customWidth="1"/>
    <col min="8707" max="8707" width="9.109375" style="26" customWidth="1"/>
    <col min="8708" max="8708" width="12.6640625" style="26" customWidth="1"/>
    <col min="8709" max="8709" width="13.109375" style="26" customWidth="1"/>
    <col min="8710" max="8710" width="30.6640625" style="26" customWidth="1"/>
    <col min="8711" max="8711" width="4.5546875" style="26" customWidth="1"/>
    <col min="8712" max="8712" width="19.6640625" style="26" customWidth="1"/>
    <col min="8713" max="8713" width="12.5546875" style="26" customWidth="1"/>
    <col min="8714" max="8714" width="10.33203125" style="26" customWidth="1"/>
    <col min="8715" max="8715" width="12.5546875" style="26" customWidth="1"/>
    <col min="8716" max="8716" width="16.44140625" style="26" customWidth="1"/>
    <col min="8717" max="8717" width="24.109375" style="26" customWidth="1"/>
    <col min="8718" max="8723" width="10.33203125" style="26" customWidth="1"/>
    <col min="8724" max="8960" width="11.44140625" style="26"/>
    <col min="8961" max="8961" width="8" style="26" customWidth="1"/>
    <col min="8962" max="8962" width="60.109375" style="26" customWidth="1"/>
    <col min="8963" max="8963" width="9.109375" style="26" customWidth="1"/>
    <col min="8964" max="8964" width="12.6640625" style="26" customWidth="1"/>
    <col min="8965" max="8965" width="13.109375" style="26" customWidth="1"/>
    <col min="8966" max="8966" width="30.6640625" style="26" customWidth="1"/>
    <col min="8967" max="8967" width="4.5546875" style="26" customWidth="1"/>
    <col min="8968" max="8968" width="19.6640625" style="26" customWidth="1"/>
    <col min="8969" max="8969" width="12.5546875" style="26" customWidth="1"/>
    <col min="8970" max="8970" width="10.33203125" style="26" customWidth="1"/>
    <col min="8971" max="8971" width="12.5546875" style="26" customWidth="1"/>
    <col min="8972" max="8972" width="16.44140625" style="26" customWidth="1"/>
    <col min="8973" max="8973" width="24.109375" style="26" customWidth="1"/>
    <col min="8974" max="8979" width="10.33203125" style="26" customWidth="1"/>
    <col min="8980" max="9216" width="11.44140625" style="26"/>
    <col min="9217" max="9217" width="8" style="26" customWidth="1"/>
    <col min="9218" max="9218" width="60.109375" style="26" customWidth="1"/>
    <col min="9219" max="9219" width="9.109375" style="26" customWidth="1"/>
    <col min="9220" max="9220" width="12.6640625" style="26" customWidth="1"/>
    <col min="9221" max="9221" width="13.109375" style="26" customWidth="1"/>
    <col min="9222" max="9222" width="30.6640625" style="26" customWidth="1"/>
    <col min="9223" max="9223" width="4.5546875" style="26" customWidth="1"/>
    <col min="9224" max="9224" width="19.6640625" style="26" customWidth="1"/>
    <col min="9225" max="9225" width="12.5546875" style="26" customWidth="1"/>
    <col min="9226" max="9226" width="10.33203125" style="26" customWidth="1"/>
    <col min="9227" max="9227" width="12.5546875" style="26" customWidth="1"/>
    <col min="9228" max="9228" width="16.44140625" style="26" customWidth="1"/>
    <col min="9229" max="9229" width="24.109375" style="26" customWidth="1"/>
    <col min="9230" max="9235" width="10.33203125" style="26" customWidth="1"/>
    <col min="9236" max="9472" width="11.44140625" style="26"/>
    <col min="9473" max="9473" width="8" style="26" customWidth="1"/>
    <col min="9474" max="9474" width="60.109375" style="26" customWidth="1"/>
    <col min="9475" max="9475" width="9.109375" style="26" customWidth="1"/>
    <col min="9476" max="9476" width="12.6640625" style="26" customWidth="1"/>
    <col min="9477" max="9477" width="13.109375" style="26" customWidth="1"/>
    <col min="9478" max="9478" width="30.6640625" style="26" customWidth="1"/>
    <col min="9479" max="9479" width="4.5546875" style="26" customWidth="1"/>
    <col min="9480" max="9480" width="19.6640625" style="26" customWidth="1"/>
    <col min="9481" max="9481" width="12.5546875" style="26" customWidth="1"/>
    <col min="9482" max="9482" width="10.33203125" style="26" customWidth="1"/>
    <col min="9483" max="9483" width="12.5546875" style="26" customWidth="1"/>
    <col min="9484" max="9484" width="16.44140625" style="26" customWidth="1"/>
    <col min="9485" max="9485" width="24.109375" style="26" customWidth="1"/>
    <col min="9486" max="9491" width="10.33203125" style="26" customWidth="1"/>
    <col min="9492" max="9728" width="11.44140625" style="26"/>
    <col min="9729" max="9729" width="8" style="26" customWidth="1"/>
    <col min="9730" max="9730" width="60.109375" style="26" customWidth="1"/>
    <col min="9731" max="9731" width="9.109375" style="26" customWidth="1"/>
    <col min="9732" max="9732" width="12.6640625" style="26" customWidth="1"/>
    <col min="9733" max="9733" width="13.109375" style="26" customWidth="1"/>
    <col min="9734" max="9734" width="30.6640625" style="26" customWidth="1"/>
    <col min="9735" max="9735" width="4.5546875" style="26" customWidth="1"/>
    <col min="9736" max="9736" width="19.6640625" style="26" customWidth="1"/>
    <col min="9737" max="9737" width="12.5546875" style="26" customWidth="1"/>
    <col min="9738" max="9738" width="10.33203125" style="26" customWidth="1"/>
    <col min="9739" max="9739" width="12.5546875" style="26" customWidth="1"/>
    <col min="9740" max="9740" width="16.44140625" style="26" customWidth="1"/>
    <col min="9741" max="9741" width="24.109375" style="26" customWidth="1"/>
    <col min="9742" max="9747" width="10.33203125" style="26" customWidth="1"/>
    <col min="9748" max="9984" width="11.44140625" style="26"/>
    <col min="9985" max="9985" width="8" style="26" customWidth="1"/>
    <col min="9986" max="9986" width="60.109375" style="26" customWidth="1"/>
    <col min="9987" max="9987" width="9.109375" style="26" customWidth="1"/>
    <col min="9988" max="9988" width="12.6640625" style="26" customWidth="1"/>
    <col min="9989" max="9989" width="13.109375" style="26" customWidth="1"/>
    <col min="9990" max="9990" width="30.6640625" style="26" customWidth="1"/>
    <col min="9991" max="9991" width="4.5546875" style="26" customWidth="1"/>
    <col min="9992" max="9992" width="19.6640625" style="26" customWidth="1"/>
    <col min="9993" max="9993" width="12.5546875" style="26" customWidth="1"/>
    <col min="9994" max="9994" width="10.33203125" style="26" customWidth="1"/>
    <col min="9995" max="9995" width="12.5546875" style="26" customWidth="1"/>
    <col min="9996" max="9996" width="16.44140625" style="26" customWidth="1"/>
    <col min="9997" max="9997" width="24.109375" style="26" customWidth="1"/>
    <col min="9998" max="10003" width="10.33203125" style="26" customWidth="1"/>
    <col min="10004" max="10240" width="11.44140625" style="26"/>
    <col min="10241" max="10241" width="8" style="26" customWidth="1"/>
    <col min="10242" max="10242" width="60.109375" style="26" customWidth="1"/>
    <col min="10243" max="10243" width="9.109375" style="26" customWidth="1"/>
    <col min="10244" max="10244" width="12.6640625" style="26" customWidth="1"/>
    <col min="10245" max="10245" width="13.109375" style="26" customWidth="1"/>
    <col min="10246" max="10246" width="30.6640625" style="26" customWidth="1"/>
    <col min="10247" max="10247" width="4.5546875" style="26" customWidth="1"/>
    <col min="10248" max="10248" width="19.6640625" style="26" customWidth="1"/>
    <col min="10249" max="10249" width="12.5546875" style="26" customWidth="1"/>
    <col min="10250" max="10250" width="10.33203125" style="26" customWidth="1"/>
    <col min="10251" max="10251" width="12.5546875" style="26" customWidth="1"/>
    <col min="10252" max="10252" width="16.44140625" style="26" customWidth="1"/>
    <col min="10253" max="10253" width="24.109375" style="26" customWidth="1"/>
    <col min="10254" max="10259" width="10.33203125" style="26" customWidth="1"/>
    <col min="10260" max="10496" width="11.44140625" style="26"/>
    <col min="10497" max="10497" width="8" style="26" customWidth="1"/>
    <col min="10498" max="10498" width="60.109375" style="26" customWidth="1"/>
    <col min="10499" max="10499" width="9.109375" style="26" customWidth="1"/>
    <col min="10500" max="10500" width="12.6640625" style="26" customWidth="1"/>
    <col min="10501" max="10501" width="13.109375" style="26" customWidth="1"/>
    <col min="10502" max="10502" width="30.6640625" style="26" customWidth="1"/>
    <col min="10503" max="10503" width="4.5546875" style="26" customWidth="1"/>
    <col min="10504" max="10504" width="19.6640625" style="26" customWidth="1"/>
    <col min="10505" max="10505" width="12.5546875" style="26" customWidth="1"/>
    <col min="10506" max="10506" width="10.33203125" style="26" customWidth="1"/>
    <col min="10507" max="10507" width="12.5546875" style="26" customWidth="1"/>
    <col min="10508" max="10508" width="16.44140625" style="26" customWidth="1"/>
    <col min="10509" max="10509" width="24.109375" style="26" customWidth="1"/>
    <col min="10510" max="10515" width="10.33203125" style="26" customWidth="1"/>
    <col min="10516" max="10752" width="11.44140625" style="26"/>
    <col min="10753" max="10753" width="8" style="26" customWidth="1"/>
    <col min="10754" max="10754" width="60.109375" style="26" customWidth="1"/>
    <col min="10755" max="10755" width="9.109375" style="26" customWidth="1"/>
    <col min="10756" max="10756" width="12.6640625" style="26" customWidth="1"/>
    <col min="10757" max="10757" width="13.109375" style="26" customWidth="1"/>
    <col min="10758" max="10758" width="30.6640625" style="26" customWidth="1"/>
    <col min="10759" max="10759" width="4.5546875" style="26" customWidth="1"/>
    <col min="10760" max="10760" width="19.6640625" style="26" customWidth="1"/>
    <col min="10761" max="10761" width="12.5546875" style="26" customWidth="1"/>
    <col min="10762" max="10762" width="10.33203125" style="26" customWidth="1"/>
    <col min="10763" max="10763" width="12.5546875" style="26" customWidth="1"/>
    <col min="10764" max="10764" width="16.44140625" style="26" customWidth="1"/>
    <col min="10765" max="10765" width="24.109375" style="26" customWidth="1"/>
    <col min="10766" max="10771" width="10.33203125" style="26" customWidth="1"/>
    <col min="10772" max="11008" width="11.44140625" style="26"/>
    <col min="11009" max="11009" width="8" style="26" customWidth="1"/>
    <col min="11010" max="11010" width="60.109375" style="26" customWidth="1"/>
    <col min="11011" max="11011" width="9.109375" style="26" customWidth="1"/>
    <col min="11012" max="11012" width="12.6640625" style="26" customWidth="1"/>
    <col min="11013" max="11013" width="13.109375" style="26" customWidth="1"/>
    <col min="11014" max="11014" width="30.6640625" style="26" customWidth="1"/>
    <col min="11015" max="11015" width="4.5546875" style="26" customWidth="1"/>
    <col min="11016" max="11016" width="19.6640625" style="26" customWidth="1"/>
    <col min="11017" max="11017" width="12.5546875" style="26" customWidth="1"/>
    <col min="11018" max="11018" width="10.33203125" style="26" customWidth="1"/>
    <col min="11019" max="11019" width="12.5546875" style="26" customWidth="1"/>
    <col min="11020" max="11020" width="16.44140625" style="26" customWidth="1"/>
    <col min="11021" max="11021" width="24.109375" style="26" customWidth="1"/>
    <col min="11022" max="11027" width="10.33203125" style="26" customWidth="1"/>
    <col min="11028" max="11264" width="11.44140625" style="26"/>
    <col min="11265" max="11265" width="8" style="26" customWidth="1"/>
    <col min="11266" max="11266" width="60.109375" style="26" customWidth="1"/>
    <col min="11267" max="11267" width="9.109375" style="26" customWidth="1"/>
    <col min="11268" max="11268" width="12.6640625" style="26" customWidth="1"/>
    <col min="11269" max="11269" width="13.109375" style="26" customWidth="1"/>
    <col min="11270" max="11270" width="30.6640625" style="26" customWidth="1"/>
    <col min="11271" max="11271" width="4.5546875" style="26" customWidth="1"/>
    <col min="11272" max="11272" width="19.6640625" style="26" customWidth="1"/>
    <col min="11273" max="11273" width="12.5546875" style="26" customWidth="1"/>
    <col min="11274" max="11274" width="10.33203125" style="26" customWidth="1"/>
    <col min="11275" max="11275" width="12.5546875" style="26" customWidth="1"/>
    <col min="11276" max="11276" width="16.44140625" style="26" customWidth="1"/>
    <col min="11277" max="11277" width="24.109375" style="26" customWidth="1"/>
    <col min="11278" max="11283" width="10.33203125" style="26" customWidth="1"/>
    <col min="11284" max="11520" width="11.44140625" style="26"/>
    <col min="11521" max="11521" width="8" style="26" customWidth="1"/>
    <col min="11522" max="11522" width="60.109375" style="26" customWidth="1"/>
    <col min="11523" max="11523" width="9.109375" style="26" customWidth="1"/>
    <col min="11524" max="11524" width="12.6640625" style="26" customWidth="1"/>
    <col min="11525" max="11525" width="13.109375" style="26" customWidth="1"/>
    <col min="11526" max="11526" width="30.6640625" style="26" customWidth="1"/>
    <col min="11527" max="11527" width="4.5546875" style="26" customWidth="1"/>
    <col min="11528" max="11528" width="19.6640625" style="26" customWidth="1"/>
    <col min="11529" max="11529" width="12.5546875" style="26" customWidth="1"/>
    <col min="11530" max="11530" width="10.33203125" style="26" customWidth="1"/>
    <col min="11531" max="11531" width="12.5546875" style="26" customWidth="1"/>
    <col min="11532" max="11532" width="16.44140625" style="26" customWidth="1"/>
    <col min="11533" max="11533" width="24.109375" style="26" customWidth="1"/>
    <col min="11534" max="11539" width="10.33203125" style="26" customWidth="1"/>
    <col min="11540" max="11776" width="11.44140625" style="26"/>
    <col min="11777" max="11777" width="8" style="26" customWidth="1"/>
    <col min="11778" max="11778" width="60.109375" style="26" customWidth="1"/>
    <col min="11779" max="11779" width="9.109375" style="26" customWidth="1"/>
    <col min="11780" max="11780" width="12.6640625" style="26" customWidth="1"/>
    <col min="11781" max="11781" width="13.109375" style="26" customWidth="1"/>
    <col min="11782" max="11782" width="30.6640625" style="26" customWidth="1"/>
    <col min="11783" max="11783" width="4.5546875" style="26" customWidth="1"/>
    <col min="11784" max="11784" width="19.6640625" style="26" customWidth="1"/>
    <col min="11785" max="11785" width="12.5546875" style="26" customWidth="1"/>
    <col min="11786" max="11786" width="10.33203125" style="26" customWidth="1"/>
    <col min="11787" max="11787" width="12.5546875" style="26" customWidth="1"/>
    <col min="11788" max="11788" width="16.44140625" style="26" customWidth="1"/>
    <col min="11789" max="11789" width="24.109375" style="26" customWidth="1"/>
    <col min="11790" max="11795" width="10.33203125" style="26" customWidth="1"/>
    <col min="11796" max="12032" width="11.44140625" style="26"/>
    <col min="12033" max="12033" width="8" style="26" customWidth="1"/>
    <col min="12034" max="12034" width="60.109375" style="26" customWidth="1"/>
    <col min="12035" max="12035" width="9.109375" style="26" customWidth="1"/>
    <col min="12036" max="12036" width="12.6640625" style="26" customWidth="1"/>
    <col min="12037" max="12037" width="13.109375" style="26" customWidth="1"/>
    <col min="12038" max="12038" width="30.6640625" style="26" customWidth="1"/>
    <col min="12039" max="12039" width="4.5546875" style="26" customWidth="1"/>
    <col min="12040" max="12040" width="19.6640625" style="26" customWidth="1"/>
    <col min="12041" max="12041" width="12.5546875" style="26" customWidth="1"/>
    <col min="12042" max="12042" width="10.33203125" style="26" customWidth="1"/>
    <col min="12043" max="12043" width="12.5546875" style="26" customWidth="1"/>
    <col min="12044" max="12044" width="16.44140625" style="26" customWidth="1"/>
    <col min="12045" max="12045" width="24.109375" style="26" customWidth="1"/>
    <col min="12046" max="12051" width="10.33203125" style="26" customWidth="1"/>
    <col min="12052" max="12288" width="11.44140625" style="26"/>
    <col min="12289" max="12289" width="8" style="26" customWidth="1"/>
    <col min="12290" max="12290" width="60.109375" style="26" customWidth="1"/>
    <col min="12291" max="12291" width="9.109375" style="26" customWidth="1"/>
    <col min="12292" max="12292" width="12.6640625" style="26" customWidth="1"/>
    <col min="12293" max="12293" width="13.109375" style="26" customWidth="1"/>
    <col min="12294" max="12294" width="30.6640625" style="26" customWidth="1"/>
    <col min="12295" max="12295" width="4.5546875" style="26" customWidth="1"/>
    <col min="12296" max="12296" width="19.6640625" style="26" customWidth="1"/>
    <col min="12297" max="12297" width="12.5546875" style="26" customWidth="1"/>
    <col min="12298" max="12298" width="10.33203125" style="26" customWidth="1"/>
    <col min="12299" max="12299" width="12.5546875" style="26" customWidth="1"/>
    <col min="12300" max="12300" width="16.44140625" style="26" customWidth="1"/>
    <col min="12301" max="12301" width="24.109375" style="26" customWidth="1"/>
    <col min="12302" max="12307" width="10.33203125" style="26" customWidth="1"/>
    <col min="12308" max="12544" width="11.44140625" style="26"/>
    <col min="12545" max="12545" width="8" style="26" customWidth="1"/>
    <col min="12546" max="12546" width="60.109375" style="26" customWidth="1"/>
    <col min="12547" max="12547" width="9.109375" style="26" customWidth="1"/>
    <col min="12548" max="12548" width="12.6640625" style="26" customWidth="1"/>
    <col min="12549" max="12549" width="13.109375" style="26" customWidth="1"/>
    <col min="12550" max="12550" width="30.6640625" style="26" customWidth="1"/>
    <col min="12551" max="12551" width="4.5546875" style="26" customWidth="1"/>
    <col min="12552" max="12552" width="19.6640625" style="26" customWidth="1"/>
    <col min="12553" max="12553" width="12.5546875" style="26" customWidth="1"/>
    <col min="12554" max="12554" width="10.33203125" style="26" customWidth="1"/>
    <col min="12555" max="12555" width="12.5546875" style="26" customWidth="1"/>
    <col min="12556" max="12556" width="16.44140625" style="26" customWidth="1"/>
    <col min="12557" max="12557" width="24.109375" style="26" customWidth="1"/>
    <col min="12558" max="12563" width="10.33203125" style="26" customWidth="1"/>
    <col min="12564" max="12800" width="11.44140625" style="26"/>
    <col min="12801" max="12801" width="8" style="26" customWidth="1"/>
    <col min="12802" max="12802" width="60.109375" style="26" customWidth="1"/>
    <col min="12803" max="12803" width="9.109375" style="26" customWidth="1"/>
    <col min="12804" max="12804" width="12.6640625" style="26" customWidth="1"/>
    <col min="12805" max="12805" width="13.109375" style="26" customWidth="1"/>
    <col min="12806" max="12806" width="30.6640625" style="26" customWidth="1"/>
    <col min="12807" max="12807" width="4.5546875" style="26" customWidth="1"/>
    <col min="12808" max="12808" width="19.6640625" style="26" customWidth="1"/>
    <col min="12809" max="12809" width="12.5546875" style="26" customWidth="1"/>
    <col min="12810" max="12810" width="10.33203125" style="26" customWidth="1"/>
    <col min="12811" max="12811" width="12.5546875" style="26" customWidth="1"/>
    <col min="12812" max="12812" width="16.44140625" style="26" customWidth="1"/>
    <col min="12813" max="12813" width="24.109375" style="26" customWidth="1"/>
    <col min="12814" max="12819" width="10.33203125" style="26" customWidth="1"/>
    <col min="12820" max="13056" width="11.44140625" style="26"/>
    <col min="13057" max="13057" width="8" style="26" customWidth="1"/>
    <col min="13058" max="13058" width="60.109375" style="26" customWidth="1"/>
    <col min="13059" max="13059" width="9.109375" style="26" customWidth="1"/>
    <col min="13060" max="13060" width="12.6640625" style="26" customWidth="1"/>
    <col min="13061" max="13061" width="13.109375" style="26" customWidth="1"/>
    <col min="13062" max="13062" width="30.6640625" style="26" customWidth="1"/>
    <col min="13063" max="13063" width="4.5546875" style="26" customWidth="1"/>
    <col min="13064" max="13064" width="19.6640625" style="26" customWidth="1"/>
    <col min="13065" max="13065" width="12.5546875" style="26" customWidth="1"/>
    <col min="13066" max="13066" width="10.33203125" style="26" customWidth="1"/>
    <col min="13067" max="13067" width="12.5546875" style="26" customWidth="1"/>
    <col min="13068" max="13068" width="16.44140625" style="26" customWidth="1"/>
    <col min="13069" max="13069" width="24.109375" style="26" customWidth="1"/>
    <col min="13070" max="13075" width="10.33203125" style="26" customWidth="1"/>
    <col min="13076" max="13312" width="11.44140625" style="26"/>
    <col min="13313" max="13313" width="8" style="26" customWidth="1"/>
    <col min="13314" max="13314" width="60.109375" style="26" customWidth="1"/>
    <col min="13315" max="13315" width="9.109375" style="26" customWidth="1"/>
    <col min="13316" max="13316" width="12.6640625" style="26" customWidth="1"/>
    <col min="13317" max="13317" width="13.109375" style="26" customWidth="1"/>
    <col min="13318" max="13318" width="30.6640625" style="26" customWidth="1"/>
    <col min="13319" max="13319" width="4.5546875" style="26" customWidth="1"/>
    <col min="13320" max="13320" width="19.6640625" style="26" customWidth="1"/>
    <col min="13321" max="13321" width="12.5546875" style="26" customWidth="1"/>
    <col min="13322" max="13322" width="10.33203125" style="26" customWidth="1"/>
    <col min="13323" max="13323" width="12.5546875" style="26" customWidth="1"/>
    <col min="13324" max="13324" width="16.44140625" style="26" customWidth="1"/>
    <col min="13325" max="13325" width="24.109375" style="26" customWidth="1"/>
    <col min="13326" max="13331" width="10.33203125" style="26" customWidth="1"/>
    <col min="13332" max="13568" width="11.44140625" style="26"/>
    <col min="13569" max="13569" width="8" style="26" customWidth="1"/>
    <col min="13570" max="13570" width="60.109375" style="26" customWidth="1"/>
    <col min="13571" max="13571" width="9.109375" style="26" customWidth="1"/>
    <col min="13572" max="13572" width="12.6640625" style="26" customWidth="1"/>
    <col min="13573" max="13573" width="13.109375" style="26" customWidth="1"/>
    <col min="13574" max="13574" width="30.6640625" style="26" customWidth="1"/>
    <col min="13575" max="13575" width="4.5546875" style="26" customWidth="1"/>
    <col min="13576" max="13576" width="19.6640625" style="26" customWidth="1"/>
    <col min="13577" max="13577" width="12.5546875" style="26" customWidth="1"/>
    <col min="13578" max="13578" width="10.33203125" style="26" customWidth="1"/>
    <col min="13579" max="13579" width="12.5546875" style="26" customWidth="1"/>
    <col min="13580" max="13580" width="16.44140625" style="26" customWidth="1"/>
    <col min="13581" max="13581" width="24.109375" style="26" customWidth="1"/>
    <col min="13582" max="13587" width="10.33203125" style="26" customWidth="1"/>
    <col min="13588" max="13824" width="11.44140625" style="26"/>
    <col min="13825" max="13825" width="8" style="26" customWidth="1"/>
    <col min="13826" max="13826" width="60.109375" style="26" customWidth="1"/>
    <col min="13827" max="13827" width="9.109375" style="26" customWidth="1"/>
    <col min="13828" max="13828" width="12.6640625" style="26" customWidth="1"/>
    <col min="13829" max="13829" width="13.109375" style="26" customWidth="1"/>
    <col min="13830" max="13830" width="30.6640625" style="26" customWidth="1"/>
    <col min="13831" max="13831" width="4.5546875" style="26" customWidth="1"/>
    <col min="13832" max="13832" width="19.6640625" style="26" customWidth="1"/>
    <col min="13833" max="13833" width="12.5546875" style="26" customWidth="1"/>
    <col min="13834" max="13834" width="10.33203125" style="26" customWidth="1"/>
    <col min="13835" max="13835" width="12.5546875" style="26" customWidth="1"/>
    <col min="13836" max="13836" width="16.44140625" style="26" customWidth="1"/>
    <col min="13837" max="13837" width="24.109375" style="26" customWidth="1"/>
    <col min="13838" max="13843" width="10.33203125" style="26" customWidth="1"/>
    <col min="13844" max="14080" width="11.44140625" style="26"/>
    <col min="14081" max="14081" width="8" style="26" customWidth="1"/>
    <col min="14082" max="14082" width="60.109375" style="26" customWidth="1"/>
    <col min="14083" max="14083" width="9.109375" style="26" customWidth="1"/>
    <col min="14084" max="14084" width="12.6640625" style="26" customWidth="1"/>
    <col min="14085" max="14085" width="13.109375" style="26" customWidth="1"/>
    <col min="14086" max="14086" width="30.6640625" style="26" customWidth="1"/>
    <col min="14087" max="14087" width="4.5546875" style="26" customWidth="1"/>
    <col min="14088" max="14088" width="19.6640625" style="26" customWidth="1"/>
    <col min="14089" max="14089" width="12.5546875" style="26" customWidth="1"/>
    <col min="14090" max="14090" width="10.33203125" style="26" customWidth="1"/>
    <col min="14091" max="14091" width="12.5546875" style="26" customWidth="1"/>
    <col min="14092" max="14092" width="16.44140625" style="26" customWidth="1"/>
    <col min="14093" max="14093" width="24.109375" style="26" customWidth="1"/>
    <col min="14094" max="14099" width="10.33203125" style="26" customWidth="1"/>
    <col min="14100" max="14336" width="11.44140625" style="26"/>
    <col min="14337" max="14337" width="8" style="26" customWidth="1"/>
    <col min="14338" max="14338" width="60.109375" style="26" customWidth="1"/>
    <col min="14339" max="14339" width="9.109375" style="26" customWidth="1"/>
    <col min="14340" max="14340" width="12.6640625" style="26" customWidth="1"/>
    <col min="14341" max="14341" width="13.109375" style="26" customWidth="1"/>
    <col min="14342" max="14342" width="30.6640625" style="26" customWidth="1"/>
    <col min="14343" max="14343" width="4.5546875" style="26" customWidth="1"/>
    <col min="14344" max="14344" width="19.6640625" style="26" customWidth="1"/>
    <col min="14345" max="14345" width="12.5546875" style="26" customWidth="1"/>
    <col min="14346" max="14346" width="10.33203125" style="26" customWidth="1"/>
    <col min="14347" max="14347" width="12.5546875" style="26" customWidth="1"/>
    <col min="14348" max="14348" width="16.44140625" style="26" customWidth="1"/>
    <col min="14349" max="14349" width="24.109375" style="26" customWidth="1"/>
    <col min="14350" max="14355" width="10.33203125" style="26" customWidth="1"/>
    <col min="14356" max="14592" width="11.44140625" style="26"/>
    <col min="14593" max="14593" width="8" style="26" customWidth="1"/>
    <col min="14594" max="14594" width="60.109375" style="26" customWidth="1"/>
    <col min="14595" max="14595" width="9.109375" style="26" customWidth="1"/>
    <col min="14596" max="14596" width="12.6640625" style="26" customWidth="1"/>
    <col min="14597" max="14597" width="13.109375" style="26" customWidth="1"/>
    <col min="14598" max="14598" width="30.6640625" style="26" customWidth="1"/>
    <col min="14599" max="14599" width="4.5546875" style="26" customWidth="1"/>
    <col min="14600" max="14600" width="19.6640625" style="26" customWidth="1"/>
    <col min="14601" max="14601" width="12.5546875" style="26" customWidth="1"/>
    <col min="14602" max="14602" width="10.33203125" style="26" customWidth="1"/>
    <col min="14603" max="14603" width="12.5546875" style="26" customWidth="1"/>
    <col min="14604" max="14604" width="16.44140625" style="26" customWidth="1"/>
    <col min="14605" max="14605" width="24.109375" style="26" customWidth="1"/>
    <col min="14606" max="14611" width="10.33203125" style="26" customWidth="1"/>
    <col min="14612" max="14848" width="11.44140625" style="26"/>
    <col min="14849" max="14849" width="8" style="26" customWidth="1"/>
    <col min="14850" max="14850" width="60.109375" style="26" customWidth="1"/>
    <col min="14851" max="14851" width="9.109375" style="26" customWidth="1"/>
    <col min="14852" max="14852" width="12.6640625" style="26" customWidth="1"/>
    <col min="14853" max="14853" width="13.109375" style="26" customWidth="1"/>
    <col min="14854" max="14854" width="30.6640625" style="26" customWidth="1"/>
    <col min="14855" max="14855" width="4.5546875" style="26" customWidth="1"/>
    <col min="14856" max="14856" width="19.6640625" style="26" customWidth="1"/>
    <col min="14857" max="14857" width="12.5546875" style="26" customWidth="1"/>
    <col min="14858" max="14858" width="10.33203125" style="26" customWidth="1"/>
    <col min="14859" max="14859" width="12.5546875" style="26" customWidth="1"/>
    <col min="14860" max="14860" width="16.44140625" style="26" customWidth="1"/>
    <col min="14861" max="14861" width="24.109375" style="26" customWidth="1"/>
    <col min="14862" max="14867" width="10.33203125" style="26" customWidth="1"/>
    <col min="14868" max="15104" width="11.44140625" style="26"/>
    <col min="15105" max="15105" width="8" style="26" customWidth="1"/>
    <col min="15106" max="15106" width="60.109375" style="26" customWidth="1"/>
    <col min="15107" max="15107" width="9.109375" style="26" customWidth="1"/>
    <col min="15108" max="15108" width="12.6640625" style="26" customWidth="1"/>
    <col min="15109" max="15109" width="13.109375" style="26" customWidth="1"/>
    <col min="15110" max="15110" width="30.6640625" style="26" customWidth="1"/>
    <col min="15111" max="15111" width="4.5546875" style="26" customWidth="1"/>
    <col min="15112" max="15112" width="19.6640625" style="26" customWidth="1"/>
    <col min="15113" max="15113" width="12.5546875" style="26" customWidth="1"/>
    <col min="15114" max="15114" width="10.33203125" style="26" customWidth="1"/>
    <col min="15115" max="15115" width="12.5546875" style="26" customWidth="1"/>
    <col min="15116" max="15116" width="16.44140625" style="26" customWidth="1"/>
    <col min="15117" max="15117" width="24.109375" style="26" customWidth="1"/>
    <col min="15118" max="15123" width="10.33203125" style="26" customWidth="1"/>
    <col min="15124" max="15360" width="11.44140625" style="26"/>
    <col min="15361" max="15361" width="8" style="26" customWidth="1"/>
    <col min="15362" max="15362" width="60.109375" style="26" customWidth="1"/>
    <col min="15363" max="15363" width="9.109375" style="26" customWidth="1"/>
    <col min="15364" max="15364" width="12.6640625" style="26" customWidth="1"/>
    <col min="15365" max="15365" width="13.109375" style="26" customWidth="1"/>
    <col min="15366" max="15366" width="30.6640625" style="26" customWidth="1"/>
    <col min="15367" max="15367" width="4.5546875" style="26" customWidth="1"/>
    <col min="15368" max="15368" width="19.6640625" style="26" customWidth="1"/>
    <col min="15369" max="15369" width="12.5546875" style="26" customWidth="1"/>
    <col min="15370" max="15370" width="10.33203125" style="26" customWidth="1"/>
    <col min="15371" max="15371" width="12.5546875" style="26" customWidth="1"/>
    <col min="15372" max="15372" width="16.44140625" style="26" customWidth="1"/>
    <col min="15373" max="15373" width="24.109375" style="26" customWidth="1"/>
    <col min="15374" max="15379" width="10.33203125" style="26" customWidth="1"/>
    <col min="15380" max="15616" width="11.44140625" style="26"/>
    <col min="15617" max="15617" width="8" style="26" customWidth="1"/>
    <col min="15618" max="15618" width="60.109375" style="26" customWidth="1"/>
    <col min="15619" max="15619" width="9.109375" style="26" customWidth="1"/>
    <col min="15620" max="15620" width="12.6640625" style="26" customWidth="1"/>
    <col min="15621" max="15621" width="13.109375" style="26" customWidth="1"/>
    <col min="15622" max="15622" width="30.6640625" style="26" customWidth="1"/>
    <col min="15623" max="15623" width="4.5546875" style="26" customWidth="1"/>
    <col min="15624" max="15624" width="19.6640625" style="26" customWidth="1"/>
    <col min="15625" max="15625" width="12.5546875" style="26" customWidth="1"/>
    <col min="15626" max="15626" width="10.33203125" style="26" customWidth="1"/>
    <col min="15627" max="15627" width="12.5546875" style="26" customWidth="1"/>
    <col min="15628" max="15628" width="16.44140625" style="26" customWidth="1"/>
    <col min="15629" max="15629" width="24.109375" style="26" customWidth="1"/>
    <col min="15630" max="15635" width="10.33203125" style="26" customWidth="1"/>
    <col min="15636" max="15872" width="11.44140625" style="26"/>
    <col min="15873" max="15873" width="8" style="26" customWidth="1"/>
    <col min="15874" max="15874" width="60.109375" style="26" customWidth="1"/>
    <col min="15875" max="15875" width="9.109375" style="26" customWidth="1"/>
    <col min="15876" max="15876" width="12.6640625" style="26" customWidth="1"/>
    <col min="15877" max="15877" width="13.109375" style="26" customWidth="1"/>
    <col min="15878" max="15878" width="30.6640625" style="26" customWidth="1"/>
    <col min="15879" max="15879" width="4.5546875" style="26" customWidth="1"/>
    <col min="15880" max="15880" width="19.6640625" style="26" customWidth="1"/>
    <col min="15881" max="15881" width="12.5546875" style="26" customWidth="1"/>
    <col min="15882" max="15882" width="10.33203125" style="26" customWidth="1"/>
    <col min="15883" max="15883" width="12.5546875" style="26" customWidth="1"/>
    <col min="15884" max="15884" width="16.44140625" style="26" customWidth="1"/>
    <col min="15885" max="15885" width="24.109375" style="26" customWidth="1"/>
    <col min="15886" max="15891" width="10.33203125" style="26" customWidth="1"/>
    <col min="15892" max="16128" width="11.44140625" style="26"/>
    <col min="16129" max="16129" width="8" style="26" customWidth="1"/>
    <col min="16130" max="16130" width="60.109375" style="26" customWidth="1"/>
    <col min="16131" max="16131" width="9.109375" style="26" customWidth="1"/>
    <col min="16132" max="16132" width="12.6640625" style="26" customWidth="1"/>
    <col min="16133" max="16133" width="13.109375" style="26" customWidth="1"/>
    <col min="16134" max="16134" width="30.6640625" style="26" customWidth="1"/>
    <col min="16135" max="16135" width="4.5546875" style="26" customWidth="1"/>
    <col min="16136" max="16136" width="19.6640625" style="26" customWidth="1"/>
    <col min="16137" max="16137" width="12.5546875" style="26" customWidth="1"/>
    <col min="16138" max="16138" width="10.33203125" style="26" customWidth="1"/>
    <col min="16139" max="16139" width="12.5546875" style="26" customWidth="1"/>
    <col min="16140" max="16140" width="16.44140625" style="26" customWidth="1"/>
    <col min="16141" max="16141" width="24.109375" style="26" customWidth="1"/>
    <col min="16142" max="16147" width="10.33203125" style="26" customWidth="1"/>
    <col min="16148" max="16384" width="11.44140625" style="26"/>
  </cols>
  <sheetData>
    <row r="1" spans="1:21" ht="12.7" customHeight="1" thickBot="1" x14ac:dyDescent="0.25">
      <c r="G1" s="178" t="s">
        <v>89</v>
      </c>
      <c r="H1" s="179"/>
    </row>
    <row r="2" spans="1:21" s="30" customFormat="1" ht="23.95" customHeight="1" thickBot="1" x14ac:dyDescent="0.25">
      <c r="A2" s="29"/>
      <c r="B2" s="83"/>
      <c r="C2" s="31"/>
      <c r="D2" s="32"/>
      <c r="G2" s="33"/>
      <c r="H2" s="33"/>
    </row>
    <row r="3" spans="1:21" ht="18.8" customHeight="1" x14ac:dyDescent="0.2">
      <c r="B3" s="84" t="s">
        <v>113</v>
      </c>
      <c r="C3" s="180" t="s">
        <v>90</v>
      </c>
      <c r="D3" s="181"/>
      <c r="E3" s="181"/>
      <c r="F3" s="181"/>
      <c r="G3" s="181"/>
      <c r="H3" s="182"/>
      <c r="M3" s="34"/>
    </row>
    <row r="4" spans="1:21" ht="18.8" customHeight="1" thickBot="1" x14ac:dyDescent="0.25">
      <c r="B4" s="84" t="s">
        <v>91</v>
      </c>
      <c r="C4" s="183"/>
      <c r="D4" s="184"/>
      <c r="E4" s="184"/>
      <c r="F4" s="184"/>
      <c r="G4" s="184"/>
      <c r="H4" s="185"/>
      <c r="M4" s="34"/>
    </row>
    <row r="5" spans="1:21" ht="13.5" customHeight="1" thickBot="1" x14ac:dyDescent="0.25">
      <c r="C5" s="75" t="s">
        <v>92</v>
      </c>
      <c r="D5" s="76"/>
      <c r="E5" s="77"/>
      <c r="F5" s="78"/>
      <c r="G5" s="79"/>
      <c r="H5" s="80"/>
      <c r="M5" s="35"/>
    </row>
    <row r="6" spans="1:21" ht="12.05" customHeight="1" x14ac:dyDescent="0.2">
      <c r="A6" s="82" t="s">
        <v>93</v>
      </c>
      <c r="B6" s="81"/>
      <c r="C6" s="186"/>
      <c r="D6" s="187"/>
      <c r="E6" s="187"/>
      <c r="F6" s="188"/>
      <c r="G6" s="186"/>
      <c r="H6" s="188"/>
    </row>
    <row r="7" spans="1:21" ht="23.95" customHeight="1" x14ac:dyDescent="0.2">
      <c r="A7" s="195" t="s">
        <v>114</v>
      </c>
      <c r="B7" s="196"/>
      <c r="C7" s="189"/>
      <c r="D7" s="190"/>
      <c r="E7" s="190"/>
      <c r="F7" s="191"/>
      <c r="G7" s="189"/>
      <c r="H7" s="191"/>
    </row>
    <row r="8" spans="1:21" ht="23.95" customHeight="1" thickBot="1" x14ac:dyDescent="0.25">
      <c r="A8" s="197"/>
      <c r="B8" s="198"/>
      <c r="C8" s="192"/>
      <c r="D8" s="193"/>
      <c r="E8" s="193"/>
      <c r="F8" s="194"/>
      <c r="G8" s="192"/>
      <c r="H8" s="194"/>
    </row>
    <row r="9" spans="1:21" ht="3.8" customHeight="1" thickTop="1" thickBot="1" x14ac:dyDescent="0.25"/>
    <row r="10" spans="1:21" ht="16.45" customHeight="1" thickTop="1" thickBot="1" x14ac:dyDescent="0.25">
      <c r="A10" s="175" t="s">
        <v>94</v>
      </c>
      <c r="B10" s="176"/>
      <c r="C10" s="177"/>
      <c r="D10" s="175" t="s">
        <v>95</v>
      </c>
      <c r="E10" s="176"/>
      <c r="F10" s="176"/>
      <c r="G10" s="176"/>
      <c r="H10" s="177"/>
      <c r="I10" s="36"/>
      <c r="J10" s="36"/>
    </row>
    <row r="11" spans="1:21" ht="39" customHeight="1" thickTop="1" thickBot="1" x14ac:dyDescent="0.6">
      <c r="A11" s="37" t="s">
        <v>96</v>
      </c>
      <c r="B11" s="37" t="s">
        <v>97</v>
      </c>
      <c r="C11" s="37" t="s">
        <v>98</v>
      </c>
      <c r="D11" s="38" t="s">
        <v>99</v>
      </c>
      <c r="E11" s="37" t="s">
        <v>100</v>
      </c>
      <c r="F11" s="37" t="s">
        <v>101</v>
      </c>
      <c r="G11" s="171" t="s">
        <v>102</v>
      </c>
      <c r="H11" s="172"/>
      <c r="I11" s="91">
        <v>1</v>
      </c>
      <c r="J11" s="90">
        <v>35</v>
      </c>
    </row>
    <row r="12" spans="1:21" ht="3.95" customHeight="1" thickTop="1" thickBot="1" x14ac:dyDescent="0.25">
      <c r="D12" s="39"/>
      <c r="E12" s="40"/>
      <c r="J12" s="41"/>
      <c r="K12" s="41"/>
      <c r="L12" s="41"/>
      <c r="M12" s="41"/>
      <c r="N12" s="41"/>
      <c r="O12" s="41"/>
      <c r="P12" s="41"/>
      <c r="Q12" s="41"/>
      <c r="R12" s="41"/>
      <c r="S12" s="41"/>
      <c r="T12" s="41"/>
    </row>
    <row r="13" spans="1:21" ht="11.9" thickBot="1" x14ac:dyDescent="0.25">
      <c r="A13" s="160" t="s">
        <v>103</v>
      </c>
      <c r="B13" s="161"/>
      <c r="C13" s="162"/>
      <c r="D13" s="155" t="s">
        <v>104</v>
      </c>
      <c r="E13" s="156"/>
      <c r="F13" s="156"/>
      <c r="G13" s="156"/>
      <c r="H13" s="156"/>
      <c r="J13" s="41"/>
      <c r="T13" s="41"/>
    </row>
    <row r="14" spans="1:21" s="43" customFormat="1" x14ac:dyDescent="0.2">
      <c r="A14" s="13" t="s">
        <v>6</v>
      </c>
      <c r="B14" s="85" t="s">
        <v>7</v>
      </c>
      <c r="C14" s="15" t="s">
        <v>8</v>
      </c>
      <c r="D14" s="20">
        <f>+K14</f>
        <v>40.01</v>
      </c>
      <c r="E14" s="97" t="e">
        <f>+#REF!</f>
        <v>#REF!</v>
      </c>
      <c r="F14" s="14"/>
      <c r="G14" s="173" t="e">
        <f t="shared" ref="G14:G18" si="0">D14*E14</f>
        <v>#REF!</v>
      </c>
      <c r="H14" s="174"/>
      <c r="I14" s="44">
        <v>40.01</v>
      </c>
      <c r="J14" s="16">
        <v>44.56</v>
      </c>
      <c r="K14" s="41">
        <f>+I14*$I$11</f>
        <v>40.01</v>
      </c>
      <c r="L14" s="41"/>
      <c r="M14" s="41"/>
      <c r="N14" s="41"/>
      <c r="O14" s="41"/>
      <c r="P14" s="41"/>
      <c r="Q14" s="41"/>
      <c r="R14" s="41"/>
      <c r="S14" s="42"/>
      <c r="T14" s="41"/>
      <c r="U14" s="26"/>
    </row>
    <row r="15" spans="1:21" s="43" customFormat="1" ht="22.55" x14ac:dyDescent="0.2">
      <c r="A15" s="17" t="s">
        <v>9</v>
      </c>
      <c r="B15" s="86" t="s">
        <v>10</v>
      </c>
      <c r="C15" s="19" t="s">
        <v>11</v>
      </c>
      <c r="D15" s="20">
        <f t="shared" ref="D15:D18" si="1">+K15</f>
        <v>0.88</v>
      </c>
      <c r="E15" s="97" t="e">
        <f>+#REF!</f>
        <v>#REF!</v>
      </c>
      <c r="F15" s="18"/>
      <c r="G15" s="146" t="e">
        <f t="shared" si="0"/>
        <v>#REF!</v>
      </c>
      <c r="H15" s="147"/>
      <c r="I15" s="44">
        <v>0.88</v>
      </c>
      <c r="J15" s="20">
        <v>9.8800000000000008</v>
      </c>
      <c r="K15" s="41">
        <f t="shared" ref="K15:K18" si="2">+I15*$I$11</f>
        <v>0.88</v>
      </c>
      <c r="L15" s="41"/>
      <c r="M15" s="41"/>
      <c r="N15" s="41"/>
      <c r="O15" s="41"/>
      <c r="P15" s="41"/>
      <c r="Q15" s="41"/>
      <c r="R15" s="41"/>
      <c r="S15" s="42"/>
      <c r="T15" s="41"/>
    </row>
    <row r="16" spans="1:21" s="43" customFormat="1" ht="100.5" customHeight="1" x14ac:dyDescent="0.2">
      <c r="A16" s="17" t="s">
        <v>16</v>
      </c>
      <c r="B16" s="86" t="s">
        <v>142</v>
      </c>
      <c r="C16" s="19" t="s">
        <v>8</v>
      </c>
      <c r="D16" s="20">
        <f t="shared" si="1"/>
        <v>40.01</v>
      </c>
      <c r="E16" s="97" t="e">
        <f>+#REF!</f>
        <v>#REF!</v>
      </c>
      <c r="F16" s="18"/>
      <c r="G16" s="146" t="e">
        <f t="shared" si="0"/>
        <v>#REF!</v>
      </c>
      <c r="H16" s="147"/>
      <c r="I16" s="44">
        <v>40.01</v>
      </c>
      <c r="J16" s="20">
        <v>8.91</v>
      </c>
      <c r="K16" s="41">
        <f t="shared" si="2"/>
        <v>40.01</v>
      </c>
      <c r="L16" s="41"/>
      <c r="M16" s="41"/>
      <c r="N16" s="41"/>
      <c r="O16" s="41"/>
      <c r="P16" s="41"/>
      <c r="Q16" s="41"/>
      <c r="R16" s="41"/>
      <c r="S16" s="42"/>
      <c r="T16" s="41"/>
    </row>
    <row r="17" spans="1:29" s="43" customFormat="1" ht="54" customHeight="1" x14ac:dyDescent="0.2">
      <c r="A17" s="17" t="s">
        <v>18</v>
      </c>
      <c r="B17" s="86" t="s">
        <v>19</v>
      </c>
      <c r="C17" s="19" t="s">
        <v>115</v>
      </c>
      <c r="D17" s="20">
        <f t="shared" si="1"/>
        <v>23.12</v>
      </c>
      <c r="E17" s="97" t="e">
        <f>+#REF!</f>
        <v>#REF!</v>
      </c>
      <c r="F17" s="18"/>
      <c r="G17" s="146" t="e">
        <f t="shared" si="0"/>
        <v>#REF!</v>
      </c>
      <c r="H17" s="147"/>
      <c r="I17" s="44">
        <v>23.12</v>
      </c>
      <c r="J17" s="20">
        <v>8.91</v>
      </c>
      <c r="K17" s="41">
        <f t="shared" si="2"/>
        <v>23.12</v>
      </c>
      <c r="L17" s="41"/>
      <c r="M17" s="41"/>
      <c r="N17" s="41"/>
      <c r="O17" s="41"/>
      <c r="P17" s="41"/>
      <c r="Q17" s="41"/>
      <c r="R17" s="41"/>
      <c r="S17" s="42"/>
      <c r="T17" s="41"/>
    </row>
    <row r="18" spans="1:29" s="43" customFormat="1" ht="36.799999999999997" customHeight="1" x14ac:dyDescent="0.2">
      <c r="A18" s="17" t="s">
        <v>116</v>
      </c>
      <c r="B18" s="86" t="s">
        <v>117</v>
      </c>
      <c r="C18" s="19" t="s">
        <v>8</v>
      </c>
      <c r="D18" s="20">
        <f t="shared" si="1"/>
        <v>40.01</v>
      </c>
      <c r="E18" s="97" t="e">
        <f>+#REF!</f>
        <v>#REF!</v>
      </c>
      <c r="F18" s="18"/>
      <c r="G18" s="146" t="e">
        <f t="shared" si="0"/>
        <v>#REF!</v>
      </c>
      <c r="H18" s="147"/>
      <c r="I18" s="44">
        <v>40.01</v>
      </c>
      <c r="J18" s="20">
        <v>44.56</v>
      </c>
      <c r="K18" s="41">
        <f t="shared" si="2"/>
        <v>40.01</v>
      </c>
      <c r="L18" s="41"/>
      <c r="M18" s="41"/>
      <c r="N18" s="44"/>
      <c r="O18" s="41"/>
      <c r="P18" s="41"/>
      <c r="Q18" s="41"/>
      <c r="R18" s="41"/>
      <c r="S18" s="42"/>
      <c r="T18" s="41"/>
    </row>
    <row r="19" spans="1:29" ht="13.5" customHeight="1" thickBot="1" x14ac:dyDescent="0.25">
      <c r="A19" s="27"/>
      <c r="D19" s="166" t="s">
        <v>103</v>
      </c>
      <c r="E19" s="167"/>
      <c r="F19" s="168"/>
      <c r="G19" s="169" t="e">
        <f>+SUM(G14:H18)</f>
        <v>#REF!</v>
      </c>
      <c r="H19" s="170"/>
      <c r="I19" s="44"/>
      <c r="J19" s="41"/>
      <c r="K19" s="41"/>
      <c r="L19" s="41"/>
      <c r="M19" s="41"/>
      <c r="N19" s="41"/>
      <c r="O19" s="41"/>
      <c r="P19" s="41"/>
      <c r="Q19" s="41"/>
      <c r="R19" s="41"/>
      <c r="S19" s="42"/>
      <c r="T19" s="41"/>
      <c r="U19" s="43"/>
    </row>
    <row r="20" spans="1:29" ht="12.7" customHeight="1" thickBot="1" x14ac:dyDescent="0.25">
      <c r="A20" s="27"/>
      <c r="D20" s="46"/>
      <c r="E20" s="47"/>
      <c r="F20" s="47"/>
      <c r="G20" s="47"/>
      <c r="H20" s="48"/>
      <c r="I20" s="44"/>
      <c r="J20" s="41"/>
      <c r="K20" s="41"/>
      <c r="L20" s="41"/>
      <c r="M20" s="41"/>
      <c r="N20" s="41"/>
      <c r="O20" s="41"/>
      <c r="P20" s="42"/>
      <c r="Q20" s="41"/>
      <c r="R20" s="41"/>
      <c r="S20" s="42"/>
      <c r="T20" s="41"/>
    </row>
    <row r="21" spans="1:29" ht="3.8" customHeight="1" thickBot="1" x14ac:dyDescent="0.25">
      <c r="A21" s="27"/>
      <c r="E21" s="45"/>
      <c r="F21" s="45"/>
      <c r="G21" s="49"/>
      <c r="H21" s="49"/>
      <c r="I21" s="44"/>
      <c r="J21" s="41"/>
      <c r="K21" s="41"/>
      <c r="L21" s="41"/>
      <c r="M21" s="41"/>
      <c r="N21" s="41"/>
      <c r="O21" s="41"/>
      <c r="P21" s="42"/>
      <c r="Q21" s="41"/>
      <c r="R21" s="41"/>
      <c r="S21" s="42"/>
      <c r="T21" s="41"/>
    </row>
    <row r="22" spans="1:29" ht="11.9" thickBot="1" x14ac:dyDescent="0.25">
      <c r="A22" s="160" t="s">
        <v>105</v>
      </c>
      <c r="B22" s="161"/>
      <c r="C22" s="162"/>
      <c r="D22" s="155"/>
      <c r="E22" s="156"/>
      <c r="F22" s="156"/>
      <c r="G22" s="156"/>
      <c r="H22" s="156"/>
      <c r="I22" s="44"/>
      <c r="J22" s="41"/>
      <c r="T22" s="41"/>
    </row>
    <row r="23" spans="1:29" ht="57" thickBot="1" x14ac:dyDescent="0.25">
      <c r="A23" s="13" t="s">
        <v>118</v>
      </c>
      <c r="B23" s="85" t="s">
        <v>119</v>
      </c>
      <c r="C23" s="15" t="s">
        <v>8</v>
      </c>
      <c r="D23" s="16">
        <f t="shared" ref="D23:D25" si="3">+K23</f>
        <v>74.010000000000005</v>
      </c>
      <c r="E23" s="97" t="e">
        <f>+#REF!</f>
        <v>#REF!</v>
      </c>
      <c r="F23" s="14"/>
      <c r="G23" s="146" t="e">
        <f t="shared" ref="G23:G25" si="4">D23*E23</f>
        <v>#REF!</v>
      </c>
      <c r="H23" s="147"/>
      <c r="I23" s="44">
        <v>74.010000000000005</v>
      </c>
      <c r="J23" s="16">
        <v>79.680000000000007</v>
      </c>
      <c r="K23" s="41">
        <f t="shared" ref="K23:K25" si="5">+I23*$I$11</f>
        <v>74.010000000000005</v>
      </c>
      <c r="T23" s="41"/>
      <c r="U23" s="41"/>
      <c r="V23" s="41"/>
      <c r="W23" s="41"/>
      <c r="X23" s="44"/>
      <c r="Y23" s="41"/>
      <c r="Z23" s="41"/>
      <c r="AA23" s="41"/>
      <c r="AB23" s="41"/>
      <c r="AC23" s="42"/>
    </row>
    <row r="24" spans="1:29" ht="55.6" customHeight="1" thickBot="1" x14ac:dyDescent="0.25">
      <c r="A24" s="17" t="s">
        <v>120</v>
      </c>
      <c r="B24" s="86" t="s">
        <v>121</v>
      </c>
      <c r="C24" s="19" t="s">
        <v>20</v>
      </c>
      <c r="D24" s="16">
        <f t="shared" si="3"/>
        <v>43.46</v>
      </c>
      <c r="E24" s="97" t="e">
        <f>+#REF!</f>
        <v>#REF!</v>
      </c>
      <c r="F24" s="18"/>
      <c r="G24" s="146" t="e">
        <f t="shared" si="4"/>
        <v>#REF!</v>
      </c>
      <c r="H24" s="147"/>
      <c r="I24" s="44">
        <v>43.46</v>
      </c>
      <c r="J24" s="20">
        <v>43.46</v>
      </c>
      <c r="K24" s="41">
        <f t="shared" si="5"/>
        <v>43.46</v>
      </c>
      <c r="T24" s="41"/>
      <c r="U24" s="41"/>
      <c r="V24" s="41"/>
      <c r="W24" s="41"/>
      <c r="X24" s="44"/>
      <c r="Y24" s="41"/>
      <c r="Z24" s="41"/>
      <c r="AA24" s="41"/>
      <c r="AB24" s="41"/>
      <c r="AC24" s="42"/>
    </row>
    <row r="25" spans="1:29" ht="51.85" customHeight="1" thickBot="1" x14ac:dyDescent="0.25">
      <c r="A25" s="21" t="s">
        <v>122</v>
      </c>
      <c r="B25" s="87" t="s">
        <v>123</v>
      </c>
      <c r="C25" s="23" t="s">
        <v>20</v>
      </c>
      <c r="D25" s="16">
        <f t="shared" si="3"/>
        <v>37.85</v>
      </c>
      <c r="E25" s="97" t="e">
        <f>+#REF!</f>
        <v>#REF!</v>
      </c>
      <c r="F25" s="22"/>
      <c r="G25" s="146" t="e">
        <f t="shared" si="4"/>
        <v>#REF!</v>
      </c>
      <c r="H25" s="147"/>
      <c r="I25" s="44">
        <v>37.85</v>
      </c>
      <c r="J25" s="20">
        <v>40.159999999999997</v>
      </c>
      <c r="K25" s="41">
        <f t="shared" si="5"/>
        <v>37.85</v>
      </c>
      <c r="L25" s="41"/>
      <c r="M25" s="41"/>
      <c r="N25" s="44"/>
      <c r="O25" s="41"/>
      <c r="P25" s="41"/>
      <c r="Q25" s="41"/>
      <c r="R25" s="41"/>
      <c r="S25" s="42"/>
      <c r="T25" s="41"/>
      <c r="U25" s="41"/>
      <c r="V25" s="41"/>
      <c r="W25" s="41"/>
      <c r="X25" s="44"/>
      <c r="Y25" s="41"/>
      <c r="Z25" s="41"/>
      <c r="AA25" s="41"/>
      <c r="AB25" s="41"/>
      <c r="AC25" s="42"/>
    </row>
    <row r="26" spans="1:29" ht="13.5" customHeight="1" thickBot="1" x14ac:dyDescent="0.25">
      <c r="A26" s="27"/>
      <c r="D26" s="166" t="s">
        <v>105</v>
      </c>
      <c r="E26" s="167"/>
      <c r="F26" s="168"/>
      <c r="G26" s="169" t="e">
        <f>+SUM(G23:H25)</f>
        <v>#REF!</v>
      </c>
      <c r="H26" s="170"/>
      <c r="I26" s="44"/>
      <c r="J26" s="41"/>
      <c r="K26" s="41"/>
      <c r="L26" s="41"/>
      <c r="M26" s="41"/>
      <c r="N26" s="41"/>
      <c r="O26" s="41"/>
      <c r="P26" s="41"/>
      <c r="Q26" s="41"/>
      <c r="R26" s="41"/>
      <c r="S26" s="42"/>
      <c r="T26" s="41"/>
    </row>
    <row r="27" spans="1:29" ht="13.5" customHeight="1" thickBot="1" x14ac:dyDescent="0.25">
      <c r="A27" s="27"/>
      <c r="D27" s="163"/>
      <c r="E27" s="164"/>
      <c r="F27" s="164"/>
      <c r="G27" s="164"/>
      <c r="H27" s="165"/>
      <c r="I27" s="44"/>
      <c r="J27" s="41"/>
      <c r="K27" s="41"/>
      <c r="L27" s="41"/>
      <c r="M27" s="41"/>
      <c r="N27" s="41"/>
      <c r="O27" s="41"/>
      <c r="P27" s="41"/>
      <c r="Q27" s="41"/>
      <c r="R27" s="41"/>
      <c r="S27" s="42"/>
      <c r="T27" s="41"/>
    </row>
    <row r="28" spans="1:29" ht="3.8"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1.9" thickBot="1" x14ac:dyDescent="0.25">
      <c r="A29" s="160" t="s">
        <v>106</v>
      </c>
      <c r="B29" s="161"/>
      <c r="C29" s="162"/>
      <c r="D29" s="155"/>
      <c r="E29" s="156"/>
      <c r="F29" s="156"/>
      <c r="G29" s="156"/>
      <c r="H29" s="156"/>
      <c r="I29" s="44"/>
      <c r="J29" s="41"/>
      <c r="T29" s="41"/>
      <c r="U29" s="41"/>
      <c r="V29" s="41"/>
      <c r="W29" s="41"/>
      <c r="X29" s="41"/>
      <c r="Y29" s="41"/>
      <c r="Z29" s="41"/>
      <c r="AA29" s="41"/>
      <c r="AB29" s="41"/>
      <c r="AC29" s="42"/>
    </row>
    <row r="30" spans="1:29" ht="117.7" customHeight="1" x14ac:dyDescent="0.2">
      <c r="A30" s="50" t="s">
        <v>29</v>
      </c>
      <c r="B30" s="85" t="s">
        <v>124</v>
      </c>
      <c r="C30" s="15" t="s">
        <v>8</v>
      </c>
      <c r="D30" s="20">
        <f t="shared" ref="D30:D31" si="6">+K30</f>
        <v>41.36</v>
      </c>
      <c r="E30" s="97" t="e">
        <f>+#REF!</f>
        <v>#REF!</v>
      </c>
      <c r="F30" s="14"/>
      <c r="G30" s="146" t="e">
        <f t="shared" ref="G30:G31" si="7">D30*E30</f>
        <v>#REF!</v>
      </c>
      <c r="H30" s="147"/>
      <c r="I30" s="44">
        <v>41.36</v>
      </c>
      <c r="J30" s="16">
        <v>46.07</v>
      </c>
      <c r="K30" s="41">
        <f t="shared" ref="K30:K31" si="8">+I30*$I$11</f>
        <v>41.36</v>
      </c>
      <c r="L30" s="41"/>
      <c r="M30" s="41"/>
      <c r="N30" s="44"/>
      <c r="O30" s="41"/>
      <c r="P30" s="41"/>
      <c r="Q30" s="41"/>
      <c r="R30" s="41"/>
      <c r="S30" s="42"/>
      <c r="T30" s="41"/>
      <c r="U30" s="41"/>
      <c r="V30" s="41"/>
      <c r="W30" s="41"/>
      <c r="X30" s="41"/>
      <c r="Y30" s="41"/>
      <c r="Z30" s="41"/>
      <c r="AA30" s="41"/>
      <c r="AB30" s="41"/>
      <c r="AC30" s="42"/>
    </row>
    <row r="31" spans="1:29" ht="51.85" customHeight="1" thickBot="1" x14ac:dyDescent="0.25">
      <c r="A31" s="51" t="s">
        <v>31</v>
      </c>
      <c r="B31" s="87" t="s">
        <v>125</v>
      </c>
      <c r="C31" s="23" t="s">
        <v>8</v>
      </c>
      <c r="D31" s="20">
        <f t="shared" si="6"/>
        <v>41.36</v>
      </c>
      <c r="E31" s="97" t="e">
        <f>+#REF!</f>
        <v>#REF!</v>
      </c>
      <c r="F31" s="22"/>
      <c r="G31" s="146" t="e">
        <f t="shared" si="7"/>
        <v>#REF!</v>
      </c>
      <c r="H31" s="147"/>
      <c r="I31" s="44">
        <v>41.36</v>
      </c>
      <c r="J31" s="24">
        <v>46.07</v>
      </c>
      <c r="K31" s="41">
        <f t="shared" si="8"/>
        <v>41.36</v>
      </c>
      <c r="L31" s="41"/>
      <c r="M31" s="41"/>
      <c r="N31" s="44"/>
      <c r="O31" s="41"/>
      <c r="P31" s="41"/>
      <c r="Q31" s="41"/>
      <c r="R31" s="41"/>
      <c r="S31" s="42"/>
      <c r="T31" s="41"/>
      <c r="U31" s="41"/>
      <c r="V31" s="41"/>
      <c r="W31" s="41"/>
      <c r="X31" s="41"/>
      <c r="Y31" s="41"/>
      <c r="Z31" s="41"/>
      <c r="AA31" s="41"/>
      <c r="AB31" s="41"/>
      <c r="AC31" s="42"/>
    </row>
    <row r="32" spans="1:29" ht="13.5" customHeight="1" thickBot="1" x14ac:dyDescent="0.25">
      <c r="A32" s="27"/>
      <c r="D32" s="136" t="s">
        <v>106</v>
      </c>
      <c r="E32" s="137"/>
      <c r="F32" s="138"/>
      <c r="G32" s="148" t="e">
        <f>SUM(G30:H31)</f>
        <v>#REF!</v>
      </c>
      <c r="H32" s="149"/>
      <c r="I32" s="44"/>
      <c r="J32" s="41"/>
      <c r="K32" s="41"/>
      <c r="L32" s="41"/>
      <c r="M32" s="41"/>
      <c r="N32" s="41"/>
      <c r="O32" s="41"/>
      <c r="P32" s="41"/>
      <c r="Q32" s="41"/>
      <c r="R32" s="41"/>
      <c r="S32" s="42"/>
      <c r="T32" s="41"/>
      <c r="U32" s="41"/>
      <c r="V32" s="41"/>
      <c r="W32" s="41"/>
      <c r="X32" s="41"/>
      <c r="Y32" s="41"/>
      <c r="Z32" s="41"/>
      <c r="AA32" s="41"/>
      <c r="AB32" s="41"/>
      <c r="AC32" s="42"/>
    </row>
    <row r="33" spans="1:29" ht="13.5" customHeight="1" thickBot="1" x14ac:dyDescent="0.25">
      <c r="A33" s="27"/>
      <c r="D33" s="157"/>
      <c r="E33" s="158"/>
      <c r="F33" s="158"/>
      <c r="G33" s="158"/>
      <c r="H33" s="159"/>
      <c r="I33" s="44"/>
      <c r="J33" s="41"/>
      <c r="K33" s="41"/>
      <c r="L33" s="41"/>
      <c r="M33" s="41"/>
      <c r="N33" s="41"/>
      <c r="O33" s="41"/>
      <c r="P33" s="41"/>
      <c r="Q33" s="41"/>
      <c r="R33" s="41"/>
      <c r="S33" s="42"/>
      <c r="T33" s="41"/>
      <c r="U33" s="41"/>
      <c r="V33" s="41"/>
      <c r="W33" s="41"/>
      <c r="X33" s="41"/>
      <c r="Y33" s="41"/>
      <c r="Z33" s="41"/>
      <c r="AA33" s="41"/>
      <c r="AB33" s="41"/>
      <c r="AC33" s="42"/>
    </row>
    <row r="34" spans="1:29" ht="3.8" customHeight="1" thickBot="1" x14ac:dyDescent="0.25">
      <c r="A34" s="27"/>
      <c r="D34" s="52"/>
      <c r="E34" s="93"/>
      <c r="F34" s="93"/>
      <c r="G34" s="53"/>
      <c r="H34" s="53"/>
      <c r="I34" s="44"/>
      <c r="J34" s="41"/>
      <c r="T34" s="41"/>
      <c r="U34" s="41"/>
      <c r="V34" s="41"/>
      <c r="W34" s="41"/>
      <c r="X34" s="44"/>
      <c r="Y34" s="41"/>
      <c r="Z34" s="41"/>
      <c r="AA34" s="42"/>
      <c r="AB34" s="41"/>
      <c r="AC34" s="42"/>
    </row>
    <row r="35" spans="1:29" ht="11.9" thickBot="1" x14ac:dyDescent="0.25">
      <c r="A35" s="150" t="s">
        <v>107</v>
      </c>
      <c r="B35" s="151"/>
      <c r="C35" s="154"/>
      <c r="D35" s="155"/>
      <c r="E35" s="156"/>
      <c r="F35" s="156"/>
      <c r="G35" s="156"/>
      <c r="H35" s="156"/>
      <c r="I35" s="44"/>
      <c r="J35" s="41"/>
      <c r="T35" s="41"/>
      <c r="U35" s="41"/>
      <c r="V35" s="41"/>
      <c r="W35" s="41"/>
      <c r="X35" s="44"/>
      <c r="Y35" s="41"/>
      <c r="Z35" s="41"/>
      <c r="AA35" s="41"/>
      <c r="AB35" s="41"/>
      <c r="AC35" s="42"/>
    </row>
    <row r="36" spans="1:29" ht="39" customHeight="1" x14ac:dyDescent="0.2">
      <c r="A36" s="13" t="s">
        <v>36</v>
      </c>
      <c r="B36" s="85" t="s">
        <v>126</v>
      </c>
      <c r="C36" s="15" t="s">
        <v>115</v>
      </c>
      <c r="D36" s="20">
        <f t="shared" ref="D36:D40" si="9">+K36</f>
        <v>1.92</v>
      </c>
      <c r="E36" s="96" t="e">
        <f>+#REF!</f>
        <v>#REF!</v>
      </c>
      <c r="F36" s="14"/>
      <c r="G36" s="146" t="e">
        <f t="shared" ref="G36:G40" si="10">D36*E36</f>
        <v>#REF!</v>
      </c>
      <c r="H36" s="147"/>
      <c r="I36" s="44">
        <v>1.92</v>
      </c>
      <c r="J36" s="16"/>
      <c r="K36" s="41">
        <f t="shared" ref="K36:K40" si="11">+I36*$I$11</f>
        <v>1.92</v>
      </c>
      <c r="T36" s="41"/>
      <c r="U36" s="41"/>
      <c r="V36" s="41"/>
      <c r="W36" s="41"/>
      <c r="X36" s="44"/>
      <c r="Y36" s="41"/>
      <c r="Z36" s="41"/>
      <c r="AA36" s="41"/>
      <c r="AB36" s="41"/>
      <c r="AC36" s="42"/>
    </row>
    <row r="37" spans="1:29" ht="50.25" customHeight="1" x14ac:dyDescent="0.2">
      <c r="A37" s="17" t="s">
        <v>38</v>
      </c>
      <c r="B37" s="86" t="s">
        <v>35</v>
      </c>
      <c r="C37" s="19" t="s">
        <v>8</v>
      </c>
      <c r="D37" s="20">
        <f t="shared" si="9"/>
        <v>35.6</v>
      </c>
      <c r="E37" s="96" t="e">
        <f>+#REF!</f>
        <v>#REF!</v>
      </c>
      <c r="F37" s="18"/>
      <c r="G37" s="146" t="e">
        <f t="shared" si="10"/>
        <v>#REF!</v>
      </c>
      <c r="H37" s="147"/>
      <c r="I37" s="44">
        <v>35.6</v>
      </c>
      <c r="J37" s="20"/>
      <c r="K37" s="41">
        <f t="shared" si="11"/>
        <v>35.6</v>
      </c>
      <c r="T37" s="41"/>
      <c r="U37" s="41"/>
      <c r="V37" s="41"/>
      <c r="W37" s="41"/>
      <c r="X37" s="44"/>
      <c r="Y37" s="41"/>
      <c r="Z37" s="41"/>
      <c r="AA37" s="41"/>
      <c r="AB37" s="41"/>
      <c r="AC37" s="42"/>
    </row>
    <row r="38" spans="1:29" ht="45.1" x14ac:dyDescent="0.2">
      <c r="A38" s="17" t="s">
        <v>40</v>
      </c>
      <c r="B38" s="86" t="s">
        <v>39</v>
      </c>
      <c r="C38" s="19" t="s">
        <v>8</v>
      </c>
      <c r="D38" s="20">
        <f t="shared" si="9"/>
        <v>3.8</v>
      </c>
      <c r="E38" s="96" t="e">
        <f>+#REF!</f>
        <v>#REF!</v>
      </c>
      <c r="F38" s="18"/>
      <c r="G38" s="146" t="e">
        <f t="shared" si="10"/>
        <v>#REF!</v>
      </c>
      <c r="H38" s="147"/>
      <c r="I38" s="44">
        <v>3.8</v>
      </c>
      <c r="J38" s="20"/>
      <c r="K38" s="41">
        <f t="shared" si="11"/>
        <v>3.8</v>
      </c>
      <c r="T38" s="41"/>
      <c r="U38" s="41"/>
      <c r="V38" s="41"/>
      <c r="W38" s="41"/>
      <c r="X38" s="44"/>
      <c r="Y38" s="41"/>
      <c r="Z38" s="41"/>
      <c r="AA38" s="41"/>
      <c r="AB38" s="41"/>
      <c r="AC38" s="42"/>
    </row>
    <row r="39" spans="1:29" ht="45.1" x14ac:dyDescent="0.2">
      <c r="A39" s="17" t="s">
        <v>42</v>
      </c>
      <c r="B39" s="86" t="s">
        <v>41</v>
      </c>
      <c r="C39" s="19" t="s">
        <v>8</v>
      </c>
      <c r="D39" s="20">
        <f t="shared" si="9"/>
        <v>3.94</v>
      </c>
      <c r="E39" s="96" t="e">
        <f>+#REF!</f>
        <v>#REF!</v>
      </c>
      <c r="F39" s="18"/>
      <c r="G39" s="146" t="e">
        <f t="shared" si="10"/>
        <v>#REF!</v>
      </c>
      <c r="H39" s="147"/>
      <c r="I39" s="44">
        <v>3.94</v>
      </c>
      <c r="J39" s="20"/>
      <c r="K39" s="41">
        <f t="shared" si="11"/>
        <v>3.94</v>
      </c>
      <c r="T39" s="41"/>
      <c r="U39" s="41"/>
      <c r="V39" s="41"/>
      <c r="W39" s="41"/>
      <c r="X39" s="44"/>
      <c r="Y39" s="41"/>
      <c r="Z39" s="41"/>
      <c r="AA39" s="41"/>
      <c r="AB39" s="41"/>
      <c r="AC39" s="42"/>
    </row>
    <row r="40" spans="1:29" ht="33.85" x14ac:dyDescent="0.2">
      <c r="A40" s="17" t="s">
        <v>127</v>
      </c>
      <c r="B40" s="86" t="s">
        <v>43</v>
      </c>
      <c r="C40" s="19" t="s">
        <v>128</v>
      </c>
      <c r="D40" s="20">
        <f t="shared" si="9"/>
        <v>1</v>
      </c>
      <c r="E40" s="96" t="e">
        <f>+#REF!</f>
        <v>#REF!</v>
      </c>
      <c r="F40" s="18"/>
      <c r="G40" s="146" t="e">
        <f t="shared" si="10"/>
        <v>#REF!</v>
      </c>
      <c r="H40" s="147"/>
      <c r="I40" s="44">
        <v>1</v>
      </c>
      <c r="J40" s="20"/>
      <c r="K40" s="41">
        <f t="shared" si="11"/>
        <v>1</v>
      </c>
      <c r="T40" s="41"/>
      <c r="U40" s="41"/>
      <c r="V40" s="41"/>
      <c r="W40" s="41"/>
      <c r="X40" s="44"/>
      <c r="Y40" s="41"/>
      <c r="Z40" s="41"/>
      <c r="AA40" s="41"/>
      <c r="AB40" s="41"/>
      <c r="AC40" s="42"/>
    </row>
    <row r="41" spans="1:29" ht="13.5" customHeight="1" thickBot="1" x14ac:dyDescent="0.25">
      <c r="A41" s="27"/>
      <c r="D41" s="136" t="s">
        <v>107</v>
      </c>
      <c r="E41" s="137"/>
      <c r="F41" s="138"/>
      <c r="G41" s="148" t="e">
        <f>+SUM(G36:H40)</f>
        <v>#REF!</v>
      </c>
      <c r="H41" s="149"/>
      <c r="I41" s="44"/>
      <c r="J41" s="41"/>
      <c r="K41" s="41"/>
      <c r="L41" s="41"/>
      <c r="M41" s="41"/>
      <c r="N41" s="41"/>
      <c r="O41" s="41"/>
      <c r="P41" s="41"/>
      <c r="Q41" s="41"/>
      <c r="R41" s="41"/>
      <c r="S41" s="42"/>
      <c r="T41" s="41"/>
      <c r="U41" s="41"/>
      <c r="V41" s="41"/>
      <c r="W41" s="41"/>
      <c r="X41" s="44"/>
      <c r="Y41" s="41"/>
      <c r="Z41" s="41"/>
      <c r="AA41" s="41"/>
      <c r="AB41" s="41"/>
      <c r="AC41" s="42"/>
    </row>
    <row r="42" spans="1:29" ht="13.5" customHeight="1" thickBot="1" x14ac:dyDescent="0.25">
      <c r="A42" s="27"/>
      <c r="D42" s="123"/>
      <c r="E42" s="124"/>
      <c r="F42" s="124"/>
      <c r="G42" s="124"/>
      <c r="H42" s="125"/>
      <c r="I42" s="44"/>
      <c r="J42" s="41"/>
      <c r="K42" s="41"/>
      <c r="L42" s="41"/>
      <c r="M42" s="41"/>
      <c r="N42" s="41"/>
      <c r="O42" s="41"/>
      <c r="P42" s="41"/>
      <c r="Q42" s="41"/>
      <c r="R42" s="41"/>
      <c r="S42" s="42"/>
      <c r="T42" s="41"/>
      <c r="U42" s="41"/>
      <c r="V42" s="41"/>
      <c r="W42" s="41"/>
      <c r="X42" s="44"/>
      <c r="Y42" s="41"/>
      <c r="Z42" s="41"/>
      <c r="AA42" s="41"/>
      <c r="AB42" s="41"/>
      <c r="AC42" s="42"/>
    </row>
    <row r="43" spans="1:29" ht="3.8" customHeight="1" thickBot="1" x14ac:dyDescent="0.25">
      <c r="A43" s="27"/>
      <c r="D43" s="54"/>
      <c r="E43" s="55"/>
      <c r="F43" s="55"/>
      <c r="G43" s="56"/>
      <c r="H43" s="56"/>
      <c r="I43" s="44"/>
      <c r="J43" s="41"/>
      <c r="T43" s="41"/>
      <c r="U43" s="41"/>
      <c r="V43" s="41"/>
      <c r="W43" s="41"/>
      <c r="X43" s="41"/>
      <c r="Y43" s="41"/>
      <c r="Z43" s="41"/>
      <c r="AA43" s="41"/>
      <c r="AB43" s="41"/>
      <c r="AC43" s="42"/>
    </row>
    <row r="44" spans="1:29" ht="11.9" thickBot="1" x14ac:dyDescent="0.25">
      <c r="A44" s="150" t="s">
        <v>108</v>
      </c>
      <c r="B44" s="151"/>
      <c r="C44" s="154"/>
      <c r="D44" s="155"/>
      <c r="E44" s="156"/>
      <c r="F44" s="156"/>
      <c r="G44" s="156"/>
      <c r="H44" s="156"/>
      <c r="I44" s="44"/>
      <c r="J44" s="41"/>
      <c r="T44" s="41"/>
      <c r="U44" s="41"/>
      <c r="V44" s="41"/>
      <c r="W44" s="41"/>
      <c r="X44" s="44"/>
      <c r="Y44" s="41"/>
      <c r="Z44" s="41"/>
      <c r="AA44" s="41"/>
      <c r="AB44" s="41"/>
      <c r="AC44" s="42"/>
    </row>
    <row r="45" spans="1:29" ht="96.75" customHeight="1" x14ac:dyDescent="0.2">
      <c r="A45" s="13" t="s">
        <v>45</v>
      </c>
      <c r="B45" s="85" t="s">
        <v>46</v>
      </c>
      <c r="C45" s="15" t="s">
        <v>128</v>
      </c>
      <c r="D45" s="20">
        <f>+K45</f>
        <v>1</v>
      </c>
      <c r="E45" s="97" t="e">
        <f>+#REF!</f>
        <v>#REF!</v>
      </c>
      <c r="F45" s="14"/>
      <c r="G45" s="146" t="e">
        <f t="shared" ref="G45:G50" si="12">D45*E45</f>
        <v>#REF!</v>
      </c>
      <c r="H45" s="147"/>
      <c r="I45" s="44">
        <v>1</v>
      </c>
      <c r="J45" s="16">
        <v>1</v>
      </c>
      <c r="K45" s="41">
        <f t="shared" ref="K45:K51" si="13">+I45*$I$11</f>
        <v>1</v>
      </c>
      <c r="T45" s="41"/>
      <c r="U45" s="41"/>
      <c r="V45" s="41"/>
      <c r="W45" s="41"/>
      <c r="X45" s="44"/>
      <c r="Y45" s="41"/>
      <c r="Z45" s="41"/>
      <c r="AA45" s="41"/>
      <c r="AB45" s="41"/>
      <c r="AC45" s="42"/>
    </row>
    <row r="46" spans="1:29" ht="81.099999999999994" customHeight="1" x14ac:dyDescent="0.2">
      <c r="A46" s="17" t="s">
        <v>48</v>
      </c>
      <c r="B46" s="86" t="s">
        <v>49</v>
      </c>
      <c r="C46" s="19" t="s">
        <v>128</v>
      </c>
      <c r="D46" s="20">
        <f t="shared" ref="D46:D50" si="14">+K46</f>
        <v>2</v>
      </c>
      <c r="E46" s="97" t="e">
        <f>+#REF!</f>
        <v>#REF!</v>
      </c>
      <c r="F46" s="18"/>
      <c r="G46" s="146" t="e">
        <f t="shared" si="12"/>
        <v>#REF!</v>
      </c>
      <c r="H46" s="147"/>
      <c r="I46" s="44">
        <v>2</v>
      </c>
      <c r="J46" s="20">
        <v>2</v>
      </c>
      <c r="K46" s="41">
        <f t="shared" si="13"/>
        <v>2</v>
      </c>
      <c r="T46" s="41"/>
      <c r="U46" s="41"/>
      <c r="V46" s="41"/>
      <c r="W46" s="41"/>
      <c r="X46" s="44"/>
      <c r="Y46" s="41"/>
      <c r="Z46" s="41"/>
      <c r="AA46" s="41"/>
      <c r="AB46" s="41"/>
      <c r="AC46" s="42"/>
    </row>
    <row r="47" spans="1:29" ht="81.099999999999994" customHeight="1" x14ac:dyDescent="0.2">
      <c r="A47" s="17" t="s">
        <v>50</v>
      </c>
      <c r="B47" s="86" t="s">
        <v>51</v>
      </c>
      <c r="C47" s="19" t="s">
        <v>128</v>
      </c>
      <c r="D47" s="20">
        <f t="shared" si="14"/>
        <v>1</v>
      </c>
      <c r="E47" s="97" t="e">
        <f>+#REF!</f>
        <v>#REF!</v>
      </c>
      <c r="F47" s="18"/>
      <c r="G47" s="146" t="e">
        <f t="shared" si="12"/>
        <v>#REF!</v>
      </c>
      <c r="H47" s="147"/>
      <c r="I47" s="44">
        <v>1</v>
      </c>
      <c r="J47" s="20">
        <v>1</v>
      </c>
      <c r="K47" s="41">
        <f t="shared" si="13"/>
        <v>1</v>
      </c>
      <c r="T47" s="41"/>
      <c r="U47" s="41"/>
      <c r="V47" s="41"/>
      <c r="W47" s="41"/>
      <c r="X47" s="44"/>
      <c r="Y47" s="41"/>
      <c r="Z47" s="41"/>
      <c r="AA47" s="41"/>
      <c r="AB47" s="41"/>
      <c r="AC47" s="42"/>
    </row>
    <row r="48" spans="1:29" ht="66.7" customHeight="1" x14ac:dyDescent="0.2">
      <c r="A48" s="17" t="s">
        <v>52</v>
      </c>
      <c r="B48" s="86" t="s">
        <v>53</v>
      </c>
      <c r="C48" s="19" t="s">
        <v>128</v>
      </c>
      <c r="D48" s="20">
        <f t="shared" si="14"/>
        <v>3</v>
      </c>
      <c r="E48" s="97" t="e">
        <f>+#REF!</f>
        <v>#REF!</v>
      </c>
      <c r="F48" s="18"/>
      <c r="G48" s="146" t="e">
        <f t="shared" si="12"/>
        <v>#REF!</v>
      </c>
      <c r="H48" s="147"/>
      <c r="I48" s="44">
        <v>3</v>
      </c>
      <c r="J48" s="20">
        <v>3</v>
      </c>
      <c r="K48" s="41">
        <f t="shared" si="13"/>
        <v>3</v>
      </c>
      <c r="T48" s="41"/>
      <c r="U48" s="41"/>
      <c r="V48" s="41"/>
      <c r="W48" s="41"/>
      <c r="X48" s="44"/>
      <c r="Y48" s="41"/>
      <c r="Z48" s="41"/>
      <c r="AA48" s="41"/>
      <c r="AB48" s="41"/>
      <c r="AC48" s="42"/>
    </row>
    <row r="49" spans="1:29" ht="81.099999999999994" customHeight="1" x14ac:dyDescent="0.2">
      <c r="A49" s="17" t="s">
        <v>54</v>
      </c>
      <c r="B49" s="86" t="s">
        <v>55</v>
      </c>
      <c r="C49" s="19" t="s">
        <v>128</v>
      </c>
      <c r="D49" s="20">
        <f t="shared" si="14"/>
        <v>1</v>
      </c>
      <c r="E49" s="97" t="e">
        <f>+#REF!</f>
        <v>#REF!</v>
      </c>
      <c r="F49" s="18"/>
      <c r="G49" s="146" t="e">
        <f t="shared" si="12"/>
        <v>#REF!</v>
      </c>
      <c r="H49" s="147"/>
      <c r="I49" s="44">
        <v>1</v>
      </c>
      <c r="J49" s="20">
        <v>1</v>
      </c>
      <c r="K49" s="41">
        <f t="shared" si="13"/>
        <v>1</v>
      </c>
      <c r="T49" s="41"/>
      <c r="U49" s="41"/>
      <c r="V49" s="41"/>
      <c r="W49" s="41"/>
      <c r="X49" s="44"/>
      <c r="Y49" s="41"/>
      <c r="Z49" s="41"/>
      <c r="AA49" s="41"/>
      <c r="AB49" s="41"/>
      <c r="AC49" s="42"/>
    </row>
    <row r="50" spans="1:29" ht="81.099999999999994" customHeight="1" x14ac:dyDescent="0.2">
      <c r="A50" s="17" t="s">
        <v>56</v>
      </c>
      <c r="B50" s="86" t="s">
        <v>57</v>
      </c>
      <c r="C50" s="19" t="s">
        <v>128</v>
      </c>
      <c r="D50" s="20">
        <f t="shared" si="14"/>
        <v>1</v>
      </c>
      <c r="E50" s="97" t="e">
        <f>+#REF!</f>
        <v>#REF!</v>
      </c>
      <c r="F50" s="18"/>
      <c r="G50" s="146" t="e">
        <f t="shared" si="12"/>
        <v>#REF!</v>
      </c>
      <c r="H50" s="147"/>
      <c r="I50" s="44">
        <v>1</v>
      </c>
      <c r="J50" s="20">
        <v>1</v>
      </c>
      <c r="K50" s="41">
        <f t="shared" si="13"/>
        <v>1</v>
      </c>
      <c r="T50" s="41"/>
      <c r="U50" s="41"/>
      <c r="V50" s="41"/>
      <c r="W50" s="41"/>
      <c r="X50" s="44"/>
      <c r="Y50" s="41"/>
      <c r="Z50" s="41"/>
      <c r="AA50" s="41"/>
      <c r="AB50" s="41"/>
      <c r="AC50" s="42"/>
    </row>
    <row r="51" spans="1:29" ht="13.5" customHeight="1" thickBot="1" x14ac:dyDescent="0.25">
      <c r="A51" s="26"/>
      <c r="D51" s="136" t="s">
        <v>108</v>
      </c>
      <c r="E51" s="137"/>
      <c r="F51" s="138"/>
      <c r="G51" s="148" t="e">
        <f>+SUM(G45:H50)</f>
        <v>#REF!</v>
      </c>
      <c r="H51" s="149"/>
      <c r="I51" s="44"/>
      <c r="J51" s="41"/>
      <c r="K51" s="41">
        <f t="shared" si="13"/>
        <v>0</v>
      </c>
      <c r="L51" s="41"/>
      <c r="M51" s="41"/>
      <c r="N51" s="41"/>
      <c r="O51" s="41"/>
      <c r="P51" s="41"/>
      <c r="Q51" s="41"/>
      <c r="R51" s="41"/>
      <c r="S51" s="42"/>
      <c r="T51" s="41"/>
      <c r="U51" s="41"/>
      <c r="V51" s="41"/>
      <c r="W51" s="41"/>
      <c r="X51" s="44"/>
      <c r="Y51" s="41"/>
      <c r="Z51" s="41"/>
      <c r="AA51" s="42"/>
      <c r="AB51" s="41"/>
      <c r="AC51" s="42"/>
    </row>
    <row r="52" spans="1:29" ht="13.5" customHeight="1" thickBot="1" x14ac:dyDescent="0.25">
      <c r="A52" s="26"/>
      <c r="D52" s="123"/>
      <c r="E52" s="124"/>
      <c r="F52" s="124"/>
      <c r="G52" s="124"/>
      <c r="H52" s="125"/>
      <c r="I52" s="44"/>
      <c r="J52" s="41"/>
      <c r="K52" s="41"/>
      <c r="L52" s="41"/>
      <c r="M52" s="41"/>
      <c r="N52" s="41"/>
      <c r="O52" s="41"/>
      <c r="P52" s="41"/>
      <c r="Q52" s="41"/>
      <c r="R52" s="41"/>
      <c r="S52" s="42"/>
      <c r="T52" s="41"/>
      <c r="U52" s="41"/>
      <c r="V52" s="41"/>
      <c r="W52" s="41"/>
      <c r="X52" s="44"/>
      <c r="Y52" s="41"/>
      <c r="Z52" s="41"/>
      <c r="AA52" s="42"/>
      <c r="AB52" s="41"/>
      <c r="AC52" s="42"/>
    </row>
    <row r="53" spans="1:29" ht="6.75" customHeight="1" thickBot="1" x14ac:dyDescent="0.25">
      <c r="A53" s="26"/>
      <c r="D53" s="54"/>
      <c r="E53" s="94"/>
      <c r="F53" s="94"/>
      <c r="G53" s="56"/>
      <c r="H53" s="56"/>
      <c r="I53" s="44"/>
      <c r="J53" s="41"/>
      <c r="K53" s="41"/>
      <c r="L53" s="41"/>
      <c r="M53" s="41"/>
      <c r="N53" s="41"/>
      <c r="O53" s="41"/>
      <c r="P53" s="41"/>
      <c r="Q53" s="41"/>
      <c r="R53" s="41"/>
      <c r="S53" s="42"/>
      <c r="T53" s="41"/>
      <c r="U53" s="41"/>
      <c r="V53" s="41"/>
      <c r="W53" s="41"/>
      <c r="X53" s="44"/>
      <c r="Y53" s="41"/>
      <c r="Z53" s="41"/>
      <c r="AA53" s="42"/>
      <c r="AB53" s="41"/>
      <c r="AC53" s="42"/>
    </row>
    <row r="54" spans="1:29" ht="11.9" thickBot="1" x14ac:dyDescent="0.25">
      <c r="A54" s="150" t="s">
        <v>109</v>
      </c>
      <c r="B54" s="151"/>
      <c r="C54" s="151"/>
      <c r="D54" s="152"/>
      <c r="E54" s="153"/>
      <c r="F54" s="153"/>
      <c r="G54" s="153"/>
      <c r="H54" s="153"/>
      <c r="I54" s="44"/>
      <c r="J54" s="41"/>
      <c r="T54" s="41"/>
      <c r="U54" s="41"/>
      <c r="V54" s="41"/>
      <c r="W54" s="41"/>
      <c r="X54" s="41"/>
      <c r="Y54" s="41"/>
      <c r="Z54" s="41"/>
      <c r="AA54" s="41"/>
      <c r="AB54" s="41"/>
      <c r="AC54" s="42"/>
    </row>
    <row r="55" spans="1:29" ht="70.45" customHeight="1" x14ac:dyDescent="0.2">
      <c r="A55" s="17" t="s">
        <v>59</v>
      </c>
      <c r="B55" s="86" t="s">
        <v>60</v>
      </c>
      <c r="C55" s="19" t="s">
        <v>128</v>
      </c>
      <c r="D55" s="20">
        <f t="shared" ref="D55:D60" si="15">+K55</f>
        <v>1</v>
      </c>
      <c r="E55" s="97" t="e">
        <f>+#REF!</f>
        <v>#REF!</v>
      </c>
      <c r="F55" s="18"/>
      <c r="G55" s="146" t="e">
        <f t="shared" ref="G55:G60" si="16">D55*E55</f>
        <v>#REF!</v>
      </c>
      <c r="H55" s="147"/>
      <c r="I55" s="44">
        <v>1</v>
      </c>
      <c r="J55" s="20">
        <v>1</v>
      </c>
      <c r="K55" s="41">
        <f t="shared" ref="K55:K60" si="17">+I55*$I$11</f>
        <v>1</v>
      </c>
      <c r="T55" s="41"/>
      <c r="U55" s="41"/>
      <c r="V55" s="41"/>
      <c r="W55" s="41"/>
      <c r="X55" s="44"/>
      <c r="Y55" s="41"/>
      <c r="Z55" s="41"/>
      <c r="AA55" s="41"/>
      <c r="AB55" s="41"/>
      <c r="AC55" s="42"/>
    </row>
    <row r="56" spans="1:29" ht="51.85" customHeight="1" x14ac:dyDescent="0.2">
      <c r="A56" s="17" t="s">
        <v>61</v>
      </c>
      <c r="B56" s="86" t="s">
        <v>129</v>
      </c>
      <c r="C56" s="19" t="s">
        <v>130</v>
      </c>
      <c r="D56" s="20">
        <f t="shared" si="15"/>
        <v>9</v>
      </c>
      <c r="E56" s="97" t="e">
        <f>+#REF!</f>
        <v>#REF!</v>
      </c>
      <c r="F56" s="18"/>
      <c r="G56" s="146" t="e">
        <f t="shared" si="16"/>
        <v>#REF!</v>
      </c>
      <c r="H56" s="147"/>
      <c r="I56" s="44">
        <v>9</v>
      </c>
      <c r="J56" s="20">
        <v>9</v>
      </c>
      <c r="K56" s="41">
        <f t="shared" si="17"/>
        <v>9</v>
      </c>
      <c r="T56" s="41"/>
      <c r="U56" s="41"/>
      <c r="V56" s="41"/>
      <c r="W56" s="41"/>
      <c r="X56" s="44"/>
      <c r="Y56" s="41"/>
      <c r="Z56" s="41"/>
      <c r="AA56" s="41"/>
      <c r="AB56" s="41"/>
      <c r="AC56" s="42"/>
    </row>
    <row r="57" spans="1:29" ht="56.2" customHeight="1" x14ac:dyDescent="0.2">
      <c r="A57" s="17" t="s">
        <v>64</v>
      </c>
      <c r="B57" s="86" t="s">
        <v>65</v>
      </c>
      <c r="C57" s="19" t="s">
        <v>130</v>
      </c>
      <c r="D57" s="20">
        <f t="shared" si="15"/>
        <v>3</v>
      </c>
      <c r="E57" s="97" t="e">
        <f>+#REF!</f>
        <v>#REF!</v>
      </c>
      <c r="F57" s="18"/>
      <c r="G57" s="146" t="e">
        <f t="shared" si="16"/>
        <v>#REF!</v>
      </c>
      <c r="H57" s="147"/>
      <c r="I57" s="44">
        <v>3</v>
      </c>
      <c r="J57" s="20">
        <v>3</v>
      </c>
      <c r="K57" s="41">
        <f t="shared" si="17"/>
        <v>3</v>
      </c>
      <c r="T57" s="41"/>
      <c r="U57" s="41"/>
      <c r="V57" s="41"/>
      <c r="W57" s="41"/>
      <c r="X57" s="44"/>
      <c r="Y57" s="41"/>
      <c r="Z57" s="41"/>
      <c r="AA57" s="41"/>
      <c r="AB57" s="41"/>
      <c r="AC57" s="42"/>
    </row>
    <row r="58" spans="1:29" ht="66.05" customHeight="1" x14ac:dyDescent="0.2">
      <c r="A58" s="17" t="s">
        <v>66</v>
      </c>
      <c r="B58" s="86" t="s">
        <v>67</v>
      </c>
      <c r="C58" s="19" t="s">
        <v>130</v>
      </c>
      <c r="D58" s="20">
        <f t="shared" si="15"/>
        <v>2</v>
      </c>
      <c r="E58" s="97" t="e">
        <f>+#REF!</f>
        <v>#REF!</v>
      </c>
      <c r="F58" s="18"/>
      <c r="G58" s="146" t="e">
        <f t="shared" si="16"/>
        <v>#REF!</v>
      </c>
      <c r="H58" s="147"/>
      <c r="I58" s="44">
        <v>2</v>
      </c>
      <c r="J58" s="20">
        <v>2</v>
      </c>
      <c r="K58" s="41">
        <f t="shared" si="17"/>
        <v>2</v>
      </c>
      <c r="T58" s="41"/>
      <c r="U58" s="41"/>
      <c r="V58" s="41"/>
      <c r="W58" s="41"/>
      <c r="X58" s="44"/>
      <c r="Y58" s="41"/>
      <c r="Z58" s="41"/>
      <c r="AA58" s="41"/>
      <c r="AB58" s="41"/>
      <c r="AC58" s="42"/>
    </row>
    <row r="59" spans="1:29" ht="49.5" customHeight="1" x14ac:dyDescent="0.2">
      <c r="A59" s="17" t="s">
        <v>68</v>
      </c>
      <c r="B59" s="86" t="s">
        <v>131</v>
      </c>
      <c r="C59" s="19" t="s">
        <v>130</v>
      </c>
      <c r="D59" s="20">
        <f t="shared" si="15"/>
        <v>7</v>
      </c>
      <c r="E59" s="97" t="e">
        <f>+#REF!</f>
        <v>#REF!</v>
      </c>
      <c r="F59" s="18"/>
      <c r="G59" s="146" t="e">
        <f t="shared" si="16"/>
        <v>#REF!</v>
      </c>
      <c r="H59" s="147"/>
      <c r="I59" s="44">
        <v>7</v>
      </c>
      <c r="J59" s="20">
        <v>7</v>
      </c>
      <c r="K59" s="41">
        <f t="shared" si="17"/>
        <v>7</v>
      </c>
      <c r="T59" s="41"/>
      <c r="U59" s="41"/>
      <c r="V59" s="41"/>
      <c r="W59" s="41"/>
      <c r="X59" s="44"/>
      <c r="Y59" s="41"/>
      <c r="Z59" s="41"/>
      <c r="AA59" s="41"/>
      <c r="AB59" s="41"/>
      <c r="AC59" s="42"/>
    </row>
    <row r="60" spans="1:29" ht="57.8" customHeight="1" x14ac:dyDescent="0.2">
      <c r="A60" s="17" t="s">
        <v>70</v>
      </c>
      <c r="B60" s="86" t="s">
        <v>132</v>
      </c>
      <c r="C60" s="19" t="s">
        <v>128</v>
      </c>
      <c r="D60" s="20">
        <f t="shared" si="15"/>
        <v>7</v>
      </c>
      <c r="E60" s="97" t="e">
        <f>+#REF!</f>
        <v>#REF!</v>
      </c>
      <c r="F60" s="18"/>
      <c r="G60" s="146" t="e">
        <f t="shared" si="16"/>
        <v>#REF!</v>
      </c>
      <c r="H60" s="147"/>
      <c r="I60" s="44">
        <v>7</v>
      </c>
      <c r="J60" s="20">
        <v>7</v>
      </c>
      <c r="K60" s="41">
        <f t="shared" si="17"/>
        <v>7</v>
      </c>
      <c r="T60" s="41"/>
      <c r="U60" s="41"/>
      <c r="V60" s="41"/>
      <c r="W60" s="41"/>
      <c r="X60" s="44"/>
      <c r="Y60" s="41"/>
      <c r="Z60" s="41"/>
      <c r="AA60" s="41"/>
      <c r="AB60" s="41"/>
      <c r="AC60" s="42"/>
    </row>
    <row r="61" spans="1:29" ht="13.5" customHeight="1" thickBot="1" x14ac:dyDescent="0.25">
      <c r="A61" s="27"/>
      <c r="D61" s="136" t="s">
        <v>109</v>
      </c>
      <c r="E61" s="137"/>
      <c r="F61" s="138"/>
      <c r="G61" s="139" t="e">
        <f>+SUM(G55:H60)</f>
        <v>#REF!</v>
      </c>
      <c r="H61" s="140"/>
      <c r="I61" s="44"/>
      <c r="J61" s="41"/>
      <c r="K61" s="41"/>
      <c r="L61" s="41"/>
      <c r="M61" s="41"/>
      <c r="N61" s="41"/>
      <c r="O61" s="41"/>
      <c r="P61" s="41"/>
      <c r="Q61" s="41"/>
      <c r="R61" s="41"/>
      <c r="S61" s="42"/>
      <c r="T61" s="41"/>
      <c r="U61" s="41"/>
      <c r="V61" s="41"/>
      <c r="W61" s="41"/>
      <c r="X61" s="44"/>
      <c r="Y61" s="41"/>
      <c r="Z61" s="41"/>
      <c r="AA61" s="41"/>
      <c r="AB61" s="41"/>
      <c r="AC61" s="42"/>
    </row>
    <row r="62" spans="1:29" ht="13.5" customHeight="1" thickBot="1" x14ac:dyDescent="0.25">
      <c r="A62" s="27"/>
      <c r="D62" s="123"/>
      <c r="E62" s="124"/>
      <c r="F62" s="124"/>
      <c r="G62" s="124"/>
      <c r="H62" s="125"/>
      <c r="I62" s="44"/>
      <c r="J62" s="41"/>
      <c r="K62" s="41"/>
      <c r="L62" s="41"/>
      <c r="M62" s="41"/>
      <c r="N62" s="41"/>
      <c r="O62" s="41"/>
      <c r="P62" s="41"/>
      <c r="Q62" s="41"/>
      <c r="R62" s="41"/>
      <c r="S62" s="42"/>
      <c r="T62" s="41"/>
      <c r="U62" s="41"/>
      <c r="V62" s="41"/>
      <c r="W62" s="41"/>
      <c r="X62" s="44"/>
      <c r="Y62" s="41"/>
      <c r="Z62" s="41"/>
      <c r="AA62" s="41"/>
      <c r="AB62" s="41"/>
      <c r="AC62" s="42"/>
    </row>
    <row r="63" spans="1:29" ht="3.8" customHeight="1" thickBot="1" x14ac:dyDescent="0.25">
      <c r="A63" s="27"/>
      <c r="D63" s="54"/>
      <c r="E63" s="94"/>
      <c r="F63" s="94"/>
      <c r="G63" s="56"/>
      <c r="H63" s="56"/>
      <c r="I63" s="44"/>
      <c r="J63" s="41"/>
      <c r="K63" s="41"/>
      <c r="L63" s="41"/>
      <c r="M63" s="41"/>
      <c r="N63" s="41"/>
      <c r="O63" s="41"/>
      <c r="P63" s="41"/>
      <c r="Q63" s="41"/>
      <c r="R63" s="41"/>
      <c r="S63" s="42"/>
      <c r="T63" s="41"/>
      <c r="U63" s="41"/>
      <c r="V63" s="41"/>
      <c r="W63" s="41"/>
      <c r="X63" s="44"/>
      <c r="Y63" s="41"/>
      <c r="Z63" s="41"/>
      <c r="AA63" s="41"/>
      <c r="AB63" s="41"/>
      <c r="AC63" s="42"/>
    </row>
    <row r="64" spans="1:29" s="58" customFormat="1" ht="14.25" customHeight="1" thickBot="1" x14ac:dyDescent="0.25">
      <c r="A64" s="141" t="s">
        <v>110</v>
      </c>
      <c r="B64" s="142"/>
      <c r="C64" s="143"/>
      <c r="D64" s="144"/>
      <c r="E64" s="144"/>
      <c r="F64" s="144"/>
      <c r="G64" s="144"/>
      <c r="H64" s="145"/>
      <c r="I64" s="44"/>
      <c r="J64" s="41"/>
      <c r="U64" s="41"/>
      <c r="V64" s="41"/>
      <c r="W64" s="41"/>
      <c r="X64" s="41"/>
      <c r="Y64" s="41"/>
      <c r="Z64" s="41"/>
      <c r="AA64" s="42"/>
      <c r="AB64" s="41"/>
      <c r="AC64" s="42"/>
    </row>
    <row r="65" spans="1:29" s="58" customFormat="1" ht="49.5" customHeight="1" thickBot="1" x14ac:dyDescent="0.25">
      <c r="A65" s="13" t="s">
        <v>133</v>
      </c>
      <c r="B65" s="85" t="s">
        <v>74</v>
      </c>
      <c r="C65" s="15" t="s">
        <v>130</v>
      </c>
      <c r="D65" s="20">
        <f t="shared" ref="D65:D72" si="18">+K65</f>
        <v>5</v>
      </c>
      <c r="E65" s="98" t="e">
        <f>+#REF!</f>
        <v>#REF!</v>
      </c>
      <c r="F65" s="14"/>
      <c r="G65" s="146" t="e">
        <f t="shared" ref="G65:G72" si="19">D65*E65</f>
        <v>#REF!</v>
      </c>
      <c r="H65" s="147"/>
      <c r="I65" s="44">
        <v>5</v>
      </c>
      <c r="J65" s="16">
        <v>5</v>
      </c>
      <c r="K65" s="41">
        <f t="shared" ref="K65:K72" si="20">+I65*$I$11</f>
        <v>5</v>
      </c>
      <c r="U65" s="41"/>
      <c r="V65" s="41"/>
      <c r="W65" s="41"/>
      <c r="X65" s="41"/>
      <c r="Y65" s="41"/>
      <c r="Z65" s="41"/>
      <c r="AA65" s="42"/>
      <c r="AB65" s="41"/>
      <c r="AC65" s="42"/>
    </row>
    <row r="66" spans="1:29" s="58" customFormat="1" ht="99.1" customHeight="1" thickBot="1" x14ac:dyDescent="0.25">
      <c r="A66" s="17" t="s">
        <v>134</v>
      </c>
      <c r="B66" s="86" t="s">
        <v>135</v>
      </c>
      <c r="C66" s="19" t="s">
        <v>130</v>
      </c>
      <c r="D66" s="20">
        <f t="shared" si="18"/>
        <v>5</v>
      </c>
      <c r="E66" s="98" t="e">
        <f>+#REF!</f>
        <v>#REF!</v>
      </c>
      <c r="F66" s="18"/>
      <c r="G66" s="146" t="e">
        <f t="shared" si="19"/>
        <v>#REF!</v>
      </c>
      <c r="H66" s="147"/>
      <c r="I66" s="44">
        <v>5</v>
      </c>
      <c r="J66" s="20">
        <v>5</v>
      </c>
      <c r="K66" s="41">
        <f t="shared" si="20"/>
        <v>5</v>
      </c>
      <c r="U66" s="41"/>
      <c r="V66" s="41"/>
      <c r="W66" s="41"/>
      <c r="X66" s="41"/>
      <c r="Y66" s="41"/>
      <c r="Z66" s="41"/>
      <c r="AA66" s="42"/>
      <c r="AB66" s="41"/>
      <c r="AC66" s="42"/>
    </row>
    <row r="67" spans="1:29" s="58" customFormat="1" ht="39" customHeight="1" thickBot="1" x14ac:dyDescent="0.25">
      <c r="A67" s="17" t="s">
        <v>136</v>
      </c>
      <c r="B67" s="86" t="s">
        <v>78</v>
      </c>
      <c r="C67" s="19" t="s">
        <v>128</v>
      </c>
      <c r="D67" s="20">
        <f t="shared" si="18"/>
        <v>1</v>
      </c>
      <c r="E67" s="98" t="e">
        <f>+#REF!</f>
        <v>#REF!</v>
      </c>
      <c r="F67" s="18"/>
      <c r="G67" s="146" t="e">
        <f t="shared" si="19"/>
        <v>#REF!</v>
      </c>
      <c r="H67" s="147"/>
      <c r="I67" s="44">
        <v>1</v>
      </c>
      <c r="J67" s="20">
        <v>1</v>
      </c>
      <c r="K67" s="41">
        <f t="shared" si="20"/>
        <v>1</v>
      </c>
      <c r="U67" s="41"/>
      <c r="V67" s="41"/>
      <c r="W67" s="41"/>
      <c r="X67" s="41"/>
      <c r="Y67" s="41"/>
      <c r="Z67" s="41"/>
      <c r="AA67" s="42"/>
      <c r="AB67" s="41"/>
      <c r="AC67" s="42"/>
    </row>
    <row r="68" spans="1:29" s="58" customFormat="1" ht="52.45" customHeight="1" thickBot="1" x14ac:dyDescent="0.25">
      <c r="A68" s="17" t="s">
        <v>137</v>
      </c>
      <c r="B68" s="86" t="s">
        <v>138</v>
      </c>
      <c r="C68" s="19" t="s">
        <v>128</v>
      </c>
      <c r="D68" s="20">
        <f t="shared" si="18"/>
        <v>1</v>
      </c>
      <c r="E68" s="98" t="e">
        <f>+#REF!</f>
        <v>#REF!</v>
      </c>
      <c r="F68" s="18"/>
      <c r="G68" s="146" t="e">
        <f t="shared" si="19"/>
        <v>#REF!</v>
      </c>
      <c r="H68" s="147"/>
      <c r="I68" s="44">
        <v>1</v>
      </c>
      <c r="J68" s="20">
        <v>1</v>
      </c>
      <c r="K68" s="41">
        <f t="shared" si="20"/>
        <v>1</v>
      </c>
      <c r="U68" s="41"/>
      <c r="V68" s="41"/>
      <c r="W68" s="41"/>
      <c r="X68" s="41"/>
      <c r="Y68" s="41"/>
      <c r="Z68" s="41"/>
      <c r="AA68" s="42"/>
      <c r="AB68" s="41"/>
      <c r="AC68" s="42"/>
    </row>
    <row r="69" spans="1:29" s="58" customFormat="1" ht="29.3" customHeight="1" thickBot="1" x14ac:dyDescent="0.25">
      <c r="A69" s="17" t="s">
        <v>73</v>
      </c>
      <c r="B69" s="86" t="s">
        <v>139</v>
      </c>
      <c r="C69" s="19" t="s">
        <v>128</v>
      </c>
      <c r="D69" s="20">
        <f t="shared" si="18"/>
        <v>1</v>
      </c>
      <c r="E69" s="98" t="e">
        <f>+#REF!</f>
        <v>#REF!</v>
      </c>
      <c r="F69" s="18"/>
      <c r="G69" s="146" t="e">
        <f t="shared" si="19"/>
        <v>#REF!</v>
      </c>
      <c r="H69" s="147"/>
      <c r="I69" s="44">
        <v>1</v>
      </c>
      <c r="J69" s="20">
        <v>1</v>
      </c>
      <c r="K69" s="41">
        <f t="shared" si="20"/>
        <v>1</v>
      </c>
      <c r="U69" s="41"/>
      <c r="V69" s="41"/>
      <c r="W69" s="41"/>
      <c r="X69" s="41"/>
      <c r="Y69" s="41"/>
      <c r="Z69" s="41"/>
      <c r="AA69" s="42"/>
      <c r="AB69" s="41"/>
      <c r="AC69" s="42"/>
    </row>
    <row r="70" spans="1:29" s="58" customFormat="1" ht="101.3" customHeight="1" thickBot="1" x14ac:dyDescent="0.25">
      <c r="A70" s="17" t="s">
        <v>140</v>
      </c>
      <c r="B70" s="86" t="s">
        <v>84</v>
      </c>
      <c r="C70" s="19" t="s">
        <v>128</v>
      </c>
      <c r="D70" s="20">
        <f t="shared" si="18"/>
        <v>2</v>
      </c>
      <c r="E70" s="98" t="e">
        <f>+#REF!</f>
        <v>#REF!</v>
      </c>
      <c r="F70" s="18"/>
      <c r="G70" s="146" t="e">
        <f t="shared" si="19"/>
        <v>#REF!</v>
      </c>
      <c r="H70" s="147"/>
      <c r="I70" s="44">
        <v>2</v>
      </c>
      <c r="J70" s="20">
        <v>1</v>
      </c>
      <c r="K70" s="41">
        <f t="shared" si="20"/>
        <v>2</v>
      </c>
      <c r="U70" s="41"/>
      <c r="V70" s="41"/>
      <c r="W70" s="41"/>
      <c r="X70" s="41"/>
      <c r="Y70" s="41"/>
      <c r="Z70" s="41"/>
      <c r="AA70" s="42"/>
      <c r="AB70" s="41"/>
      <c r="AC70" s="42"/>
    </row>
    <row r="71" spans="1:29" s="58" customFormat="1" ht="81.099999999999994" customHeight="1" thickBot="1" x14ac:dyDescent="0.25">
      <c r="A71" s="59" t="s">
        <v>75</v>
      </c>
      <c r="B71" s="88" t="s">
        <v>86</v>
      </c>
      <c r="C71" s="61" t="s">
        <v>128</v>
      </c>
      <c r="D71" s="20">
        <f t="shared" si="18"/>
        <v>1</v>
      </c>
      <c r="E71" s="98" t="e">
        <f>+#REF!</f>
        <v>#REF!</v>
      </c>
      <c r="F71" s="60"/>
      <c r="G71" s="146" t="e">
        <f t="shared" si="19"/>
        <v>#REF!</v>
      </c>
      <c r="H71" s="147"/>
      <c r="I71" s="44">
        <v>1</v>
      </c>
      <c r="J71" s="62">
        <v>1</v>
      </c>
      <c r="K71" s="41">
        <f t="shared" si="20"/>
        <v>1</v>
      </c>
      <c r="U71" s="41"/>
      <c r="V71" s="41"/>
      <c r="W71" s="41"/>
      <c r="X71" s="41"/>
      <c r="Y71" s="41"/>
      <c r="Z71" s="41"/>
      <c r="AA71" s="42"/>
      <c r="AB71" s="41"/>
      <c r="AC71" s="42"/>
    </row>
    <row r="72" spans="1:29" s="58" customFormat="1" ht="81.099999999999994" customHeight="1" thickBot="1" x14ac:dyDescent="0.25">
      <c r="A72" s="21" t="s">
        <v>77</v>
      </c>
      <c r="B72" s="87" t="s">
        <v>141</v>
      </c>
      <c r="C72" s="23" t="s">
        <v>128</v>
      </c>
      <c r="D72" s="20">
        <f t="shared" si="18"/>
        <v>1</v>
      </c>
      <c r="E72" s="98" t="e">
        <f>+#REF!</f>
        <v>#REF!</v>
      </c>
      <c r="F72" s="22"/>
      <c r="G72" s="146" t="e">
        <f t="shared" si="19"/>
        <v>#REF!</v>
      </c>
      <c r="H72" s="147"/>
      <c r="I72" s="44">
        <v>1</v>
      </c>
      <c r="J72" s="24">
        <v>1</v>
      </c>
      <c r="K72" s="41">
        <f t="shared" si="20"/>
        <v>1</v>
      </c>
      <c r="L72" s="41"/>
      <c r="M72" s="41"/>
      <c r="N72" s="41"/>
      <c r="O72" s="41"/>
      <c r="P72" s="41"/>
      <c r="Q72" s="41"/>
      <c r="R72" s="41"/>
      <c r="S72" s="42"/>
      <c r="U72" s="41"/>
      <c r="V72" s="41"/>
      <c r="W72" s="41"/>
      <c r="X72" s="41"/>
      <c r="Y72" s="41"/>
      <c r="Z72" s="41"/>
      <c r="AA72" s="41"/>
      <c r="AB72" s="41"/>
      <c r="AC72" s="42"/>
    </row>
    <row r="73" spans="1:29" s="58" customFormat="1" ht="11.9" thickBot="1" x14ac:dyDescent="0.25">
      <c r="A73" s="64"/>
      <c r="B73" s="65"/>
      <c r="C73" s="92"/>
      <c r="D73" s="136" t="s">
        <v>110</v>
      </c>
      <c r="E73" s="137"/>
      <c r="F73" s="138"/>
      <c r="G73" s="139" t="e">
        <f>+SUM(G65:H72)</f>
        <v>#REF!</v>
      </c>
      <c r="H73" s="140"/>
      <c r="J73" s="63"/>
      <c r="K73" s="41"/>
      <c r="L73" s="41"/>
      <c r="M73" s="41"/>
      <c r="N73" s="41"/>
      <c r="O73" s="41"/>
      <c r="P73" s="41"/>
      <c r="Q73" s="41"/>
      <c r="R73" s="41"/>
      <c r="S73" s="42"/>
    </row>
    <row r="74" spans="1:29" s="58" customFormat="1" ht="11.9" thickBot="1" x14ac:dyDescent="0.25">
      <c r="A74" s="64"/>
      <c r="B74" s="65"/>
      <c r="C74" s="92"/>
      <c r="D74" s="123"/>
      <c r="E74" s="124"/>
      <c r="F74" s="124"/>
      <c r="G74" s="124"/>
      <c r="H74" s="125"/>
      <c r="J74" s="63"/>
      <c r="K74" s="41"/>
      <c r="L74" s="41"/>
      <c r="M74" s="41"/>
      <c r="N74" s="41"/>
      <c r="O74" s="41"/>
      <c r="P74" s="41"/>
      <c r="Q74" s="41"/>
      <c r="R74" s="41"/>
      <c r="S74" s="42"/>
    </row>
    <row r="75" spans="1:29" s="58" customFormat="1" ht="3.8" customHeight="1" thickBot="1" x14ac:dyDescent="0.25">
      <c r="A75" s="64"/>
      <c r="B75" s="65"/>
      <c r="C75" s="92"/>
      <c r="D75" s="67"/>
      <c r="E75" s="68"/>
      <c r="F75" s="69"/>
      <c r="G75" s="68"/>
      <c r="H75" s="68"/>
      <c r="J75" s="63"/>
    </row>
    <row r="76" spans="1:29" ht="13.5" customHeight="1" thickBot="1" x14ac:dyDescent="0.25">
      <c r="A76" s="126" t="s">
        <v>111</v>
      </c>
      <c r="B76" s="126"/>
      <c r="C76" s="127"/>
      <c r="D76" s="128" t="s">
        <v>112</v>
      </c>
      <c r="E76" s="129"/>
      <c r="F76" s="130"/>
      <c r="G76" s="131" t="e">
        <f>+G73+G61+G51+G41+G32+G26+G19</f>
        <v>#REF!</v>
      </c>
      <c r="H76" s="132"/>
    </row>
    <row r="77" spans="1:29" ht="13.5" customHeight="1" thickBot="1" x14ac:dyDescent="0.25">
      <c r="A77" s="70"/>
      <c r="B77" s="70"/>
      <c r="C77" s="95"/>
      <c r="D77" s="133"/>
      <c r="E77" s="134"/>
      <c r="F77" s="134"/>
      <c r="G77" s="134"/>
      <c r="H77" s="135"/>
    </row>
    <row r="78" spans="1:29" ht="13.5" customHeight="1" x14ac:dyDescent="0.2">
      <c r="A78" s="95"/>
      <c r="B78" s="95"/>
      <c r="C78" s="95"/>
      <c r="D78" s="72"/>
      <c r="E78" s="95"/>
      <c r="F78" s="95"/>
      <c r="G78" s="95"/>
      <c r="H78" s="95"/>
    </row>
    <row r="79" spans="1:29" x14ac:dyDescent="0.2">
      <c r="A79" s="3"/>
      <c r="B79" s="4"/>
    </row>
    <row r="80" spans="1:29" ht="25.55" customHeight="1" x14ac:dyDescent="0.2">
      <c r="A80" s="5"/>
      <c r="B80" s="6"/>
      <c r="L80" s="73"/>
    </row>
    <row r="81" spans="1:12" ht="24.75" customHeight="1" x14ac:dyDescent="0.2">
      <c r="A81" s="7"/>
      <c r="B81" s="8"/>
      <c r="L81" s="73"/>
    </row>
    <row r="82" spans="1:12" ht="12.05" customHeight="1" x14ac:dyDescent="0.2">
      <c r="A82" s="9"/>
      <c r="B82" s="6"/>
    </row>
    <row r="83" spans="1:12" ht="95.35" customHeight="1" x14ac:dyDescent="0.2">
      <c r="A83" s="10"/>
      <c r="B83" s="74"/>
    </row>
    <row r="84" spans="1:12" ht="26.3" customHeight="1" x14ac:dyDescent="0.2">
      <c r="A84" s="11"/>
      <c r="B84" s="6"/>
    </row>
    <row r="85" spans="1:12" ht="38.200000000000003" customHeight="1" x14ac:dyDescent="0.2">
      <c r="A85" s="11"/>
      <c r="B85" s="6"/>
    </row>
    <row r="86" spans="1:12" ht="23.95" customHeight="1" x14ac:dyDescent="0.2">
      <c r="A86" s="11"/>
      <c r="B86" s="6"/>
    </row>
    <row r="87" spans="1:12" ht="24.75" customHeight="1" x14ac:dyDescent="0.2">
      <c r="A87" s="12"/>
      <c r="B87" s="89"/>
    </row>
  </sheetData>
  <mergeCells count="81">
    <mergeCell ref="A10:C10"/>
    <mergeCell ref="D10:H10"/>
    <mergeCell ref="G1:H1"/>
    <mergeCell ref="C3:H4"/>
    <mergeCell ref="C6:F8"/>
    <mergeCell ref="G6:H8"/>
    <mergeCell ref="A7:B8"/>
    <mergeCell ref="A22:C22"/>
    <mergeCell ref="D22:H22"/>
    <mergeCell ref="G11:H11"/>
    <mergeCell ref="A13:C13"/>
    <mergeCell ref="D13:H13"/>
    <mergeCell ref="G14:H14"/>
    <mergeCell ref="G15:H15"/>
    <mergeCell ref="G16:H16"/>
    <mergeCell ref="D27:H27"/>
    <mergeCell ref="G17:H17"/>
    <mergeCell ref="G18:H18"/>
    <mergeCell ref="D19:F19"/>
    <mergeCell ref="G19:H19"/>
    <mergeCell ref="G23:H23"/>
    <mergeCell ref="G24:H24"/>
    <mergeCell ref="G25:H25"/>
    <mergeCell ref="D26:F26"/>
    <mergeCell ref="G26:H26"/>
    <mergeCell ref="A29:C29"/>
    <mergeCell ref="D29:H29"/>
    <mergeCell ref="G30:H30"/>
    <mergeCell ref="G31:H31"/>
    <mergeCell ref="D32:F32"/>
    <mergeCell ref="G32:H32"/>
    <mergeCell ref="A44:C44"/>
    <mergeCell ref="D44:H44"/>
    <mergeCell ref="D33:H33"/>
    <mergeCell ref="A35:C35"/>
    <mergeCell ref="D35:H35"/>
    <mergeCell ref="G36:H36"/>
    <mergeCell ref="G37:H37"/>
    <mergeCell ref="G38:H38"/>
    <mergeCell ref="G39:H39"/>
    <mergeCell ref="G40:H40"/>
    <mergeCell ref="D41:F41"/>
    <mergeCell ref="G41:H41"/>
    <mergeCell ref="D42:H42"/>
    <mergeCell ref="A54:C54"/>
    <mergeCell ref="D54:H54"/>
    <mergeCell ref="G55:H55"/>
    <mergeCell ref="G45:H45"/>
    <mergeCell ref="G46:H46"/>
    <mergeCell ref="G47:H47"/>
    <mergeCell ref="G48:H48"/>
    <mergeCell ref="G49:H49"/>
    <mergeCell ref="G50:H50"/>
    <mergeCell ref="D61:F61"/>
    <mergeCell ref="G61:H61"/>
    <mergeCell ref="D51:F51"/>
    <mergeCell ref="G51:H51"/>
    <mergeCell ref="D52:H52"/>
    <mergeCell ref="G56:H56"/>
    <mergeCell ref="G57:H57"/>
    <mergeCell ref="G58:H58"/>
    <mergeCell ref="G59:H59"/>
    <mergeCell ref="G60:H60"/>
    <mergeCell ref="D73:F73"/>
    <mergeCell ref="G73:H73"/>
    <mergeCell ref="D62:H62"/>
    <mergeCell ref="A64:C64"/>
    <mergeCell ref="D64:H64"/>
    <mergeCell ref="G65:H65"/>
    <mergeCell ref="G66:H66"/>
    <mergeCell ref="G67:H67"/>
    <mergeCell ref="G68:H68"/>
    <mergeCell ref="G69:H69"/>
    <mergeCell ref="G70:H70"/>
    <mergeCell ref="G71:H71"/>
    <mergeCell ref="G72:H72"/>
    <mergeCell ref="D74:H74"/>
    <mergeCell ref="A76:C76"/>
    <mergeCell ref="D76:F76"/>
    <mergeCell ref="G76:H76"/>
    <mergeCell ref="D77:H77"/>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3" manualBreakCount="3">
    <brk id="42" max="7" man="1"/>
    <brk id="62" max="7" man="1"/>
    <brk id="77" max="10" man="1"/>
  </rowBreaks>
  <colBreaks count="1" manualBreakCount="1">
    <brk id="8" max="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31"/>
  <sheetViews>
    <sheetView tabSelected="1" view="pageBreakPreview" topLeftCell="A4" zoomScale="85" zoomScaleSheetLayoutView="85" workbookViewId="0">
      <selection activeCell="I1" sqref="I1:S1048576"/>
    </sheetView>
  </sheetViews>
  <sheetFormatPr baseColWidth="10" defaultRowHeight="11.3" x14ac:dyDescent="0.2"/>
  <cols>
    <col min="1" max="1" width="8" style="25" customWidth="1"/>
    <col min="2" max="2" width="60.109375" style="45" customWidth="1"/>
    <col min="3" max="3" width="9.109375" style="27" customWidth="1"/>
    <col min="4" max="4" width="12.6640625" style="28" customWidth="1"/>
    <col min="5" max="5" width="13.109375" style="26" customWidth="1"/>
    <col min="6" max="6" width="25.5546875" style="26" customWidth="1"/>
    <col min="7" max="7" width="7.44140625" style="26" customWidth="1"/>
    <col min="8" max="8" width="19.6640625" style="26" customWidth="1"/>
    <col min="9" max="9" width="12.5546875" style="26" hidden="1" customWidth="1"/>
    <col min="10" max="10" width="10.33203125" style="26" hidden="1" customWidth="1"/>
    <col min="11" max="11" width="12.5546875" style="26" hidden="1" customWidth="1"/>
    <col min="12" max="12" width="16.44140625" style="26" hidden="1" customWidth="1"/>
    <col min="13" max="13" width="24.109375" style="26" hidden="1" customWidth="1"/>
    <col min="14" max="19" width="10.33203125" style="26" hidden="1" customWidth="1"/>
    <col min="20" max="256" width="11.44140625" style="26"/>
    <col min="257" max="257" width="8" style="26" customWidth="1"/>
    <col min="258" max="258" width="60.109375" style="26" customWidth="1"/>
    <col min="259" max="259" width="9.109375" style="26" customWidth="1"/>
    <col min="260" max="260" width="12.6640625" style="26" customWidth="1"/>
    <col min="261" max="261" width="13.109375" style="26" customWidth="1"/>
    <col min="262" max="262" width="30.6640625" style="26" customWidth="1"/>
    <col min="263" max="263" width="4.5546875" style="26" customWidth="1"/>
    <col min="264" max="264" width="19.6640625" style="26" customWidth="1"/>
    <col min="265" max="265" width="12.5546875" style="26" customWidth="1"/>
    <col min="266" max="266" width="10.33203125" style="26" customWidth="1"/>
    <col min="267" max="267" width="12.5546875" style="26" customWidth="1"/>
    <col min="268" max="268" width="16.44140625" style="26" customWidth="1"/>
    <col min="269" max="269" width="24.109375" style="26" customWidth="1"/>
    <col min="270" max="275" width="10.33203125" style="26" customWidth="1"/>
    <col min="276" max="512" width="11.44140625" style="26"/>
    <col min="513" max="513" width="8" style="26" customWidth="1"/>
    <col min="514" max="514" width="60.109375" style="26" customWidth="1"/>
    <col min="515" max="515" width="9.109375" style="26" customWidth="1"/>
    <col min="516" max="516" width="12.6640625" style="26" customWidth="1"/>
    <col min="517" max="517" width="13.109375" style="26" customWidth="1"/>
    <col min="518" max="518" width="30.6640625" style="26" customWidth="1"/>
    <col min="519" max="519" width="4.5546875" style="26" customWidth="1"/>
    <col min="520" max="520" width="19.6640625" style="26" customWidth="1"/>
    <col min="521" max="521" width="12.5546875" style="26" customWidth="1"/>
    <col min="522" max="522" width="10.33203125" style="26" customWidth="1"/>
    <col min="523" max="523" width="12.5546875" style="26" customWidth="1"/>
    <col min="524" max="524" width="16.44140625" style="26" customWidth="1"/>
    <col min="525" max="525" width="24.109375" style="26" customWidth="1"/>
    <col min="526" max="531" width="10.33203125" style="26" customWidth="1"/>
    <col min="532" max="768" width="11.44140625" style="26"/>
    <col min="769" max="769" width="8" style="26" customWidth="1"/>
    <col min="770" max="770" width="60.109375" style="26" customWidth="1"/>
    <col min="771" max="771" width="9.109375" style="26" customWidth="1"/>
    <col min="772" max="772" width="12.6640625" style="26" customWidth="1"/>
    <col min="773" max="773" width="13.109375" style="26" customWidth="1"/>
    <col min="774" max="774" width="30.6640625" style="26" customWidth="1"/>
    <col min="775" max="775" width="4.5546875" style="26" customWidth="1"/>
    <col min="776" max="776" width="19.6640625" style="26" customWidth="1"/>
    <col min="777" max="777" width="12.5546875" style="26" customWidth="1"/>
    <col min="778" max="778" width="10.33203125" style="26" customWidth="1"/>
    <col min="779" max="779" width="12.5546875" style="26" customWidth="1"/>
    <col min="780" max="780" width="16.44140625" style="26" customWidth="1"/>
    <col min="781" max="781" width="24.109375" style="26" customWidth="1"/>
    <col min="782" max="787" width="10.33203125" style="26" customWidth="1"/>
    <col min="788" max="1024" width="11.44140625" style="26"/>
    <col min="1025" max="1025" width="8" style="26" customWidth="1"/>
    <col min="1026" max="1026" width="60.109375" style="26" customWidth="1"/>
    <col min="1027" max="1027" width="9.109375" style="26" customWidth="1"/>
    <col min="1028" max="1028" width="12.6640625" style="26" customWidth="1"/>
    <col min="1029" max="1029" width="13.109375" style="26" customWidth="1"/>
    <col min="1030" max="1030" width="30.6640625" style="26" customWidth="1"/>
    <col min="1031" max="1031" width="4.5546875" style="26" customWidth="1"/>
    <col min="1032" max="1032" width="19.6640625" style="26" customWidth="1"/>
    <col min="1033" max="1033" width="12.5546875" style="26" customWidth="1"/>
    <col min="1034" max="1034" width="10.33203125" style="26" customWidth="1"/>
    <col min="1035" max="1035" width="12.5546875" style="26" customWidth="1"/>
    <col min="1036" max="1036" width="16.44140625" style="26" customWidth="1"/>
    <col min="1037" max="1037" width="24.109375" style="26" customWidth="1"/>
    <col min="1038" max="1043" width="10.33203125" style="26" customWidth="1"/>
    <col min="1044" max="1280" width="11.44140625" style="26"/>
    <col min="1281" max="1281" width="8" style="26" customWidth="1"/>
    <col min="1282" max="1282" width="60.109375" style="26" customWidth="1"/>
    <col min="1283" max="1283" width="9.109375" style="26" customWidth="1"/>
    <col min="1284" max="1284" width="12.6640625" style="26" customWidth="1"/>
    <col min="1285" max="1285" width="13.109375" style="26" customWidth="1"/>
    <col min="1286" max="1286" width="30.6640625" style="26" customWidth="1"/>
    <col min="1287" max="1287" width="4.5546875" style="26" customWidth="1"/>
    <col min="1288" max="1288" width="19.6640625" style="26" customWidth="1"/>
    <col min="1289" max="1289" width="12.5546875" style="26" customWidth="1"/>
    <col min="1290" max="1290" width="10.33203125" style="26" customWidth="1"/>
    <col min="1291" max="1291" width="12.5546875" style="26" customWidth="1"/>
    <col min="1292" max="1292" width="16.44140625" style="26" customWidth="1"/>
    <col min="1293" max="1293" width="24.109375" style="26" customWidth="1"/>
    <col min="1294" max="1299" width="10.33203125" style="26" customWidth="1"/>
    <col min="1300" max="1536" width="11.44140625" style="26"/>
    <col min="1537" max="1537" width="8" style="26" customWidth="1"/>
    <col min="1538" max="1538" width="60.109375" style="26" customWidth="1"/>
    <col min="1539" max="1539" width="9.109375" style="26" customWidth="1"/>
    <col min="1540" max="1540" width="12.6640625" style="26" customWidth="1"/>
    <col min="1541" max="1541" width="13.109375" style="26" customWidth="1"/>
    <col min="1542" max="1542" width="30.6640625" style="26" customWidth="1"/>
    <col min="1543" max="1543" width="4.5546875" style="26" customWidth="1"/>
    <col min="1544" max="1544" width="19.6640625" style="26" customWidth="1"/>
    <col min="1545" max="1545" width="12.5546875" style="26" customWidth="1"/>
    <col min="1546" max="1546" width="10.33203125" style="26" customWidth="1"/>
    <col min="1547" max="1547" width="12.5546875" style="26" customWidth="1"/>
    <col min="1548" max="1548" width="16.44140625" style="26" customWidth="1"/>
    <col min="1549" max="1549" width="24.109375" style="26" customWidth="1"/>
    <col min="1550" max="1555" width="10.33203125" style="26" customWidth="1"/>
    <col min="1556" max="1792" width="11.44140625" style="26"/>
    <col min="1793" max="1793" width="8" style="26" customWidth="1"/>
    <col min="1794" max="1794" width="60.109375" style="26" customWidth="1"/>
    <col min="1795" max="1795" width="9.109375" style="26" customWidth="1"/>
    <col min="1796" max="1796" width="12.6640625" style="26" customWidth="1"/>
    <col min="1797" max="1797" width="13.109375" style="26" customWidth="1"/>
    <col min="1798" max="1798" width="30.6640625" style="26" customWidth="1"/>
    <col min="1799" max="1799" width="4.5546875" style="26" customWidth="1"/>
    <col min="1800" max="1800" width="19.6640625" style="26" customWidth="1"/>
    <col min="1801" max="1801" width="12.5546875" style="26" customWidth="1"/>
    <col min="1802" max="1802" width="10.33203125" style="26" customWidth="1"/>
    <col min="1803" max="1803" width="12.5546875" style="26" customWidth="1"/>
    <col min="1804" max="1804" width="16.44140625" style="26" customWidth="1"/>
    <col min="1805" max="1805" width="24.109375" style="26" customWidth="1"/>
    <col min="1806" max="1811" width="10.33203125" style="26" customWidth="1"/>
    <col min="1812" max="2048" width="11.44140625" style="26"/>
    <col min="2049" max="2049" width="8" style="26" customWidth="1"/>
    <col min="2050" max="2050" width="60.109375" style="26" customWidth="1"/>
    <col min="2051" max="2051" width="9.109375" style="26" customWidth="1"/>
    <col min="2052" max="2052" width="12.6640625" style="26" customWidth="1"/>
    <col min="2053" max="2053" width="13.109375" style="26" customWidth="1"/>
    <col min="2054" max="2054" width="30.6640625" style="26" customWidth="1"/>
    <col min="2055" max="2055" width="4.5546875" style="26" customWidth="1"/>
    <col min="2056" max="2056" width="19.6640625" style="26" customWidth="1"/>
    <col min="2057" max="2057" width="12.5546875" style="26" customWidth="1"/>
    <col min="2058" max="2058" width="10.33203125" style="26" customWidth="1"/>
    <col min="2059" max="2059" width="12.5546875" style="26" customWidth="1"/>
    <col min="2060" max="2060" width="16.44140625" style="26" customWidth="1"/>
    <col min="2061" max="2061" width="24.109375" style="26" customWidth="1"/>
    <col min="2062" max="2067" width="10.33203125" style="26" customWidth="1"/>
    <col min="2068" max="2304" width="11.44140625" style="26"/>
    <col min="2305" max="2305" width="8" style="26" customWidth="1"/>
    <col min="2306" max="2306" width="60.109375" style="26" customWidth="1"/>
    <col min="2307" max="2307" width="9.109375" style="26" customWidth="1"/>
    <col min="2308" max="2308" width="12.6640625" style="26" customWidth="1"/>
    <col min="2309" max="2309" width="13.109375" style="26" customWidth="1"/>
    <col min="2310" max="2310" width="30.6640625" style="26" customWidth="1"/>
    <col min="2311" max="2311" width="4.5546875" style="26" customWidth="1"/>
    <col min="2312" max="2312" width="19.6640625" style="26" customWidth="1"/>
    <col min="2313" max="2313" width="12.5546875" style="26" customWidth="1"/>
    <col min="2314" max="2314" width="10.33203125" style="26" customWidth="1"/>
    <col min="2315" max="2315" width="12.5546875" style="26" customWidth="1"/>
    <col min="2316" max="2316" width="16.44140625" style="26" customWidth="1"/>
    <col min="2317" max="2317" width="24.109375" style="26" customWidth="1"/>
    <col min="2318" max="2323" width="10.33203125" style="26" customWidth="1"/>
    <col min="2324" max="2560" width="11.44140625" style="26"/>
    <col min="2561" max="2561" width="8" style="26" customWidth="1"/>
    <col min="2562" max="2562" width="60.109375" style="26" customWidth="1"/>
    <col min="2563" max="2563" width="9.109375" style="26" customWidth="1"/>
    <col min="2564" max="2564" width="12.6640625" style="26" customWidth="1"/>
    <col min="2565" max="2565" width="13.109375" style="26" customWidth="1"/>
    <col min="2566" max="2566" width="30.6640625" style="26" customWidth="1"/>
    <col min="2567" max="2567" width="4.5546875" style="26" customWidth="1"/>
    <col min="2568" max="2568" width="19.6640625" style="26" customWidth="1"/>
    <col min="2569" max="2569" width="12.5546875" style="26" customWidth="1"/>
    <col min="2570" max="2570" width="10.33203125" style="26" customWidth="1"/>
    <col min="2571" max="2571" width="12.5546875" style="26" customWidth="1"/>
    <col min="2572" max="2572" width="16.44140625" style="26" customWidth="1"/>
    <col min="2573" max="2573" width="24.109375" style="26" customWidth="1"/>
    <col min="2574" max="2579" width="10.33203125" style="26" customWidth="1"/>
    <col min="2580" max="2816" width="11.44140625" style="26"/>
    <col min="2817" max="2817" width="8" style="26" customWidth="1"/>
    <col min="2818" max="2818" width="60.109375" style="26" customWidth="1"/>
    <col min="2819" max="2819" width="9.109375" style="26" customWidth="1"/>
    <col min="2820" max="2820" width="12.6640625" style="26" customWidth="1"/>
    <col min="2821" max="2821" width="13.109375" style="26" customWidth="1"/>
    <col min="2822" max="2822" width="30.6640625" style="26" customWidth="1"/>
    <col min="2823" max="2823" width="4.5546875" style="26" customWidth="1"/>
    <col min="2824" max="2824" width="19.6640625" style="26" customWidth="1"/>
    <col min="2825" max="2825" width="12.5546875" style="26" customWidth="1"/>
    <col min="2826" max="2826" width="10.33203125" style="26" customWidth="1"/>
    <col min="2827" max="2827" width="12.5546875" style="26" customWidth="1"/>
    <col min="2828" max="2828" width="16.44140625" style="26" customWidth="1"/>
    <col min="2829" max="2829" width="24.109375" style="26" customWidth="1"/>
    <col min="2830" max="2835" width="10.33203125" style="26" customWidth="1"/>
    <col min="2836" max="3072" width="11.44140625" style="26"/>
    <col min="3073" max="3073" width="8" style="26" customWidth="1"/>
    <col min="3074" max="3074" width="60.109375" style="26" customWidth="1"/>
    <col min="3075" max="3075" width="9.109375" style="26" customWidth="1"/>
    <col min="3076" max="3076" width="12.6640625" style="26" customWidth="1"/>
    <col min="3077" max="3077" width="13.109375" style="26" customWidth="1"/>
    <col min="3078" max="3078" width="30.6640625" style="26" customWidth="1"/>
    <col min="3079" max="3079" width="4.5546875" style="26" customWidth="1"/>
    <col min="3080" max="3080" width="19.6640625" style="26" customWidth="1"/>
    <col min="3081" max="3081" width="12.5546875" style="26" customWidth="1"/>
    <col min="3082" max="3082" width="10.33203125" style="26" customWidth="1"/>
    <col min="3083" max="3083" width="12.5546875" style="26" customWidth="1"/>
    <col min="3084" max="3084" width="16.44140625" style="26" customWidth="1"/>
    <col min="3085" max="3085" width="24.109375" style="26" customWidth="1"/>
    <col min="3086" max="3091" width="10.33203125" style="26" customWidth="1"/>
    <col min="3092" max="3328" width="11.44140625" style="26"/>
    <col min="3329" max="3329" width="8" style="26" customWidth="1"/>
    <col min="3330" max="3330" width="60.109375" style="26" customWidth="1"/>
    <col min="3331" max="3331" width="9.109375" style="26" customWidth="1"/>
    <col min="3332" max="3332" width="12.6640625" style="26" customWidth="1"/>
    <col min="3333" max="3333" width="13.109375" style="26" customWidth="1"/>
    <col min="3334" max="3334" width="30.6640625" style="26" customWidth="1"/>
    <col min="3335" max="3335" width="4.5546875" style="26" customWidth="1"/>
    <col min="3336" max="3336" width="19.6640625" style="26" customWidth="1"/>
    <col min="3337" max="3337" width="12.5546875" style="26" customWidth="1"/>
    <col min="3338" max="3338" width="10.33203125" style="26" customWidth="1"/>
    <col min="3339" max="3339" width="12.5546875" style="26" customWidth="1"/>
    <col min="3340" max="3340" width="16.44140625" style="26" customWidth="1"/>
    <col min="3341" max="3341" width="24.109375" style="26" customWidth="1"/>
    <col min="3342" max="3347" width="10.33203125" style="26" customWidth="1"/>
    <col min="3348" max="3584" width="11.44140625" style="26"/>
    <col min="3585" max="3585" width="8" style="26" customWidth="1"/>
    <col min="3586" max="3586" width="60.109375" style="26" customWidth="1"/>
    <col min="3587" max="3587" width="9.109375" style="26" customWidth="1"/>
    <col min="3588" max="3588" width="12.6640625" style="26" customWidth="1"/>
    <col min="3589" max="3589" width="13.109375" style="26" customWidth="1"/>
    <col min="3590" max="3590" width="30.6640625" style="26" customWidth="1"/>
    <col min="3591" max="3591" width="4.5546875" style="26" customWidth="1"/>
    <col min="3592" max="3592" width="19.6640625" style="26" customWidth="1"/>
    <col min="3593" max="3593" width="12.5546875" style="26" customWidth="1"/>
    <col min="3594" max="3594" width="10.33203125" style="26" customWidth="1"/>
    <col min="3595" max="3595" width="12.5546875" style="26" customWidth="1"/>
    <col min="3596" max="3596" width="16.44140625" style="26" customWidth="1"/>
    <col min="3597" max="3597" width="24.109375" style="26" customWidth="1"/>
    <col min="3598" max="3603" width="10.33203125" style="26" customWidth="1"/>
    <col min="3604" max="3840" width="11.44140625" style="26"/>
    <col min="3841" max="3841" width="8" style="26" customWidth="1"/>
    <col min="3842" max="3842" width="60.109375" style="26" customWidth="1"/>
    <col min="3843" max="3843" width="9.109375" style="26" customWidth="1"/>
    <col min="3844" max="3844" width="12.6640625" style="26" customWidth="1"/>
    <col min="3845" max="3845" width="13.109375" style="26" customWidth="1"/>
    <col min="3846" max="3846" width="30.6640625" style="26" customWidth="1"/>
    <col min="3847" max="3847" width="4.5546875" style="26" customWidth="1"/>
    <col min="3848" max="3848" width="19.6640625" style="26" customWidth="1"/>
    <col min="3849" max="3849" width="12.5546875" style="26" customWidth="1"/>
    <col min="3850" max="3850" width="10.33203125" style="26" customWidth="1"/>
    <col min="3851" max="3851" width="12.5546875" style="26" customWidth="1"/>
    <col min="3852" max="3852" width="16.44140625" style="26" customWidth="1"/>
    <col min="3853" max="3853" width="24.109375" style="26" customWidth="1"/>
    <col min="3854" max="3859" width="10.33203125" style="26" customWidth="1"/>
    <col min="3860" max="4096" width="11.44140625" style="26"/>
    <col min="4097" max="4097" width="8" style="26" customWidth="1"/>
    <col min="4098" max="4098" width="60.109375" style="26" customWidth="1"/>
    <col min="4099" max="4099" width="9.109375" style="26" customWidth="1"/>
    <col min="4100" max="4100" width="12.6640625" style="26" customWidth="1"/>
    <col min="4101" max="4101" width="13.109375" style="26" customWidth="1"/>
    <col min="4102" max="4102" width="30.6640625" style="26" customWidth="1"/>
    <col min="4103" max="4103" width="4.5546875" style="26" customWidth="1"/>
    <col min="4104" max="4104" width="19.6640625" style="26" customWidth="1"/>
    <col min="4105" max="4105" width="12.5546875" style="26" customWidth="1"/>
    <col min="4106" max="4106" width="10.33203125" style="26" customWidth="1"/>
    <col min="4107" max="4107" width="12.5546875" style="26" customWidth="1"/>
    <col min="4108" max="4108" width="16.44140625" style="26" customWidth="1"/>
    <col min="4109" max="4109" width="24.109375" style="26" customWidth="1"/>
    <col min="4110" max="4115" width="10.33203125" style="26" customWidth="1"/>
    <col min="4116" max="4352" width="11.44140625" style="26"/>
    <col min="4353" max="4353" width="8" style="26" customWidth="1"/>
    <col min="4354" max="4354" width="60.109375" style="26" customWidth="1"/>
    <col min="4355" max="4355" width="9.109375" style="26" customWidth="1"/>
    <col min="4356" max="4356" width="12.6640625" style="26" customWidth="1"/>
    <col min="4357" max="4357" width="13.109375" style="26" customWidth="1"/>
    <col min="4358" max="4358" width="30.6640625" style="26" customWidth="1"/>
    <col min="4359" max="4359" width="4.5546875" style="26" customWidth="1"/>
    <col min="4360" max="4360" width="19.6640625" style="26" customWidth="1"/>
    <col min="4361" max="4361" width="12.5546875" style="26" customWidth="1"/>
    <col min="4362" max="4362" width="10.33203125" style="26" customWidth="1"/>
    <col min="4363" max="4363" width="12.5546875" style="26" customWidth="1"/>
    <col min="4364" max="4364" width="16.44140625" style="26" customWidth="1"/>
    <col min="4365" max="4365" width="24.109375" style="26" customWidth="1"/>
    <col min="4366" max="4371" width="10.33203125" style="26" customWidth="1"/>
    <col min="4372" max="4608" width="11.44140625" style="26"/>
    <col min="4609" max="4609" width="8" style="26" customWidth="1"/>
    <col min="4610" max="4610" width="60.109375" style="26" customWidth="1"/>
    <col min="4611" max="4611" width="9.109375" style="26" customWidth="1"/>
    <col min="4612" max="4612" width="12.6640625" style="26" customWidth="1"/>
    <col min="4613" max="4613" width="13.109375" style="26" customWidth="1"/>
    <col min="4614" max="4614" width="30.6640625" style="26" customWidth="1"/>
    <col min="4615" max="4615" width="4.5546875" style="26" customWidth="1"/>
    <col min="4616" max="4616" width="19.6640625" style="26" customWidth="1"/>
    <col min="4617" max="4617" width="12.5546875" style="26" customWidth="1"/>
    <col min="4618" max="4618" width="10.33203125" style="26" customWidth="1"/>
    <col min="4619" max="4619" width="12.5546875" style="26" customWidth="1"/>
    <col min="4620" max="4620" width="16.44140625" style="26" customWidth="1"/>
    <col min="4621" max="4621" width="24.109375" style="26" customWidth="1"/>
    <col min="4622" max="4627" width="10.33203125" style="26" customWidth="1"/>
    <col min="4628" max="4864" width="11.44140625" style="26"/>
    <col min="4865" max="4865" width="8" style="26" customWidth="1"/>
    <col min="4866" max="4866" width="60.109375" style="26" customWidth="1"/>
    <col min="4867" max="4867" width="9.109375" style="26" customWidth="1"/>
    <col min="4868" max="4868" width="12.6640625" style="26" customWidth="1"/>
    <col min="4869" max="4869" width="13.109375" style="26" customWidth="1"/>
    <col min="4870" max="4870" width="30.6640625" style="26" customWidth="1"/>
    <col min="4871" max="4871" width="4.5546875" style="26" customWidth="1"/>
    <col min="4872" max="4872" width="19.6640625" style="26" customWidth="1"/>
    <col min="4873" max="4873" width="12.5546875" style="26" customWidth="1"/>
    <col min="4874" max="4874" width="10.33203125" style="26" customWidth="1"/>
    <col min="4875" max="4875" width="12.5546875" style="26" customWidth="1"/>
    <col min="4876" max="4876" width="16.44140625" style="26" customWidth="1"/>
    <col min="4877" max="4877" width="24.109375" style="26" customWidth="1"/>
    <col min="4878" max="4883" width="10.33203125" style="26" customWidth="1"/>
    <col min="4884" max="5120" width="11.44140625" style="26"/>
    <col min="5121" max="5121" width="8" style="26" customWidth="1"/>
    <col min="5122" max="5122" width="60.109375" style="26" customWidth="1"/>
    <col min="5123" max="5123" width="9.109375" style="26" customWidth="1"/>
    <col min="5124" max="5124" width="12.6640625" style="26" customWidth="1"/>
    <col min="5125" max="5125" width="13.109375" style="26" customWidth="1"/>
    <col min="5126" max="5126" width="30.6640625" style="26" customWidth="1"/>
    <col min="5127" max="5127" width="4.5546875" style="26" customWidth="1"/>
    <col min="5128" max="5128" width="19.6640625" style="26" customWidth="1"/>
    <col min="5129" max="5129" width="12.5546875" style="26" customWidth="1"/>
    <col min="5130" max="5130" width="10.33203125" style="26" customWidth="1"/>
    <col min="5131" max="5131" width="12.5546875" style="26" customWidth="1"/>
    <col min="5132" max="5132" width="16.44140625" style="26" customWidth="1"/>
    <col min="5133" max="5133" width="24.109375" style="26" customWidth="1"/>
    <col min="5134" max="5139" width="10.33203125" style="26" customWidth="1"/>
    <col min="5140" max="5376" width="11.44140625" style="26"/>
    <col min="5377" max="5377" width="8" style="26" customWidth="1"/>
    <col min="5378" max="5378" width="60.109375" style="26" customWidth="1"/>
    <col min="5379" max="5379" width="9.109375" style="26" customWidth="1"/>
    <col min="5380" max="5380" width="12.6640625" style="26" customWidth="1"/>
    <col min="5381" max="5381" width="13.109375" style="26" customWidth="1"/>
    <col min="5382" max="5382" width="30.6640625" style="26" customWidth="1"/>
    <col min="5383" max="5383" width="4.5546875" style="26" customWidth="1"/>
    <col min="5384" max="5384" width="19.6640625" style="26" customWidth="1"/>
    <col min="5385" max="5385" width="12.5546875" style="26" customWidth="1"/>
    <col min="5386" max="5386" width="10.33203125" style="26" customWidth="1"/>
    <col min="5387" max="5387" width="12.5546875" style="26" customWidth="1"/>
    <col min="5388" max="5388" width="16.44140625" style="26" customWidth="1"/>
    <col min="5389" max="5389" width="24.109375" style="26" customWidth="1"/>
    <col min="5390" max="5395" width="10.33203125" style="26" customWidth="1"/>
    <col min="5396" max="5632" width="11.44140625" style="26"/>
    <col min="5633" max="5633" width="8" style="26" customWidth="1"/>
    <col min="5634" max="5634" width="60.109375" style="26" customWidth="1"/>
    <col min="5635" max="5635" width="9.109375" style="26" customWidth="1"/>
    <col min="5636" max="5636" width="12.6640625" style="26" customWidth="1"/>
    <col min="5637" max="5637" width="13.109375" style="26" customWidth="1"/>
    <col min="5638" max="5638" width="30.6640625" style="26" customWidth="1"/>
    <col min="5639" max="5639" width="4.5546875" style="26" customWidth="1"/>
    <col min="5640" max="5640" width="19.6640625" style="26" customWidth="1"/>
    <col min="5641" max="5641" width="12.5546875" style="26" customWidth="1"/>
    <col min="5642" max="5642" width="10.33203125" style="26" customWidth="1"/>
    <col min="5643" max="5643" width="12.5546875" style="26" customWidth="1"/>
    <col min="5644" max="5644" width="16.44140625" style="26" customWidth="1"/>
    <col min="5645" max="5645" width="24.109375" style="26" customWidth="1"/>
    <col min="5646" max="5651" width="10.33203125" style="26" customWidth="1"/>
    <col min="5652" max="5888" width="11.44140625" style="26"/>
    <col min="5889" max="5889" width="8" style="26" customWidth="1"/>
    <col min="5890" max="5890" width="60.109375" style="26" customWidth="1"/>
    <col min="5891" max="5891" width="9.109375" style="26" customWidth="1"/>
    <col min="5892" max="5892" width="12.6640625" style="26" customWidth="1"/>
    <col min="5893" max="5893" width="13.109375" style="26" customWidth="1"/>
    <col min="5894" max="5894" width="30.6640625" style="26" customWidth="1"/>
    <col min="5895" max="5895" width="4.5546875" style="26" customWidth="1"/>
    <col min="5896" max="5896" width="19.6640625" style="26" customWidth="1"/>
    <col min="5897" max="5897" width="12.5546875" style="26" customWidth="1"/>
    <col min="5898" max="5898" width="10.33203125" style="26" customWidth="1"/>
    <col min="5899" max="5899" width="12.5546875" style="26" customWidth="1"/>
    <col min="5900" max="5900" width="16.44140625" style="26" customWidth="1"/>
    <col min="5901" max="5901" width="24.109375" style="26" customWidth="1"/>
    <col min="5902" max="5907" width="10.33203125" style="26" customWidth="1"/>
    <col min="5908" max="6144" width="11.44140625" style="26"/>
    <col min="6145" max="6145" width="8" style="26" customWidth="1"/>
    <col min="6146" max="6146" width="60.109375" style="26" customWidth="1"/>
    <col min="6147" max="6147" width="9.109375" style="26" customWidth="1"/>
    <col min="6148" max="6148" width="12.6640625" style="26" customWidth="1"/>
    <col min="6149" max="6149" width="13.109375" style="26" customWidth="1"/>
    <col min="6150" max="6150" width="30.6640625" style="26" customWidth="1"/>
    <col min="6151" max="6151" width="4.5546875" style="26" customWidth="1"/>
    <col min="6152" max="6152" width="19.6640625" style="26" customWidth="1"/>
    <col min="6153" max="6153" width="12.5546875" style="26" customWidth="1"/>
    <col min="6154" max="6154" width="10.33203125" style="26" customWidth="1"/>
    <col min="6155" max="6155" width="12.5546875" style="26" customWidth="1"/>
    <col min="6156" max="6156" width="16.44140625" style="26" customWidth="1"/>
    <col min="6157" max="6157" width="24.109375" style="26" customWidth="1"/>
    <col min="6158" max="6163" width="10.33203125" style="26" customWidth="1"/>
    <col min="6164" max="6400" width="11.44140625" style="26"/>
    <col min="6401" max="6401" width="8" style="26" customWidth="1"/>
    <col min="6402" max="6402" width="60.109375" style="26" customWidth="1"/>
    <col min="6403" max="6403" width="9.109375" style="26" customWidth="1"/>
    <col min="6404" max="6404" width="12.6640625" style="26" customWidth="1"/>
    <col min="6405" max="6405" width="13.109375" style="26" customWidth="1"/>
    <col min="6406" max="6406" width="30.6640625" style="26" customWidth="1"/>
    <col min="6407" max="6407" width="4.5546875" style="26" customWidth="1"/>
    <col min="6408" max="6408" width="19.6640625" style="26" customWidth="1"/>
    <col min="6409" max="6409" width="12.5546875" style="26" customWidth="1"/>
    <col min="6410" max="6410" width="10.33203125" style="26" customWidth="1"/>
    <col min="6411" max="6411" width="12.5546875" style="26" customWidth="1"/>
    <col min="6412" max="6412" width="16.44140625" style="26" customWidth="1"/>
    <col min="6413" max="6413" width="24.109375" style="26" customWidth="1"/>
    <col min="6414" max="6419" width="10.33203125" style="26" customWidth="1"/>
    <col min="6420" max="6656" width="11.44140625" style="26"/>
    <col min="6657" max="6657" width="8" style="26" customWidth="1"/>
    <col min="6658" max="6658" width="60.109375" style="26" customWidth="1"/>
    <col min="6659" max="6659" width="9.109375" style="26" customWidth="1"/>
    <col min="6660" max="6660" width="12.6640625" style="26" customWidth="1"/>
    <col min="6661" max="6661" width="13.109375" style="26" customWidth="1"/>
    <col min="6662" max="6662" width="30.6640625" style="26" customWidth="1"/>
    <col min="6663" max="6663" width="4.5546875" style="26" customWidth="1"/>
    <col min="6664" max="6664" width="19.6640625" style="26" customWidth="1"/>
    <col min="6665" max="6665" width="12.5546875" style="26" customWidth="1"/>
    <col min="6666" max="6666" width="10.33203125" style="26" customWidth="1"/>
    <col min="6667" max="6667" width="12.5546875" style="26" customWidth="1"/>
    <col min="6668" max="6668" width="16.44140625" style="26" customWidth="1"/>
    <col min="6669" max="6669" width="24.109375" style="26" customWidth="1"/>
    <col min="6670" max="6675" width="10.33203125" style="26" customWidth="1"/>
    <col min="6676" max="6912" width="11.44140625" style="26"/>
    <col min="6913" max="6913" width="8" style="26" customWidth="1"/>
    <col min="6914" max="6914" width="60.109375" style="26" customWidth="1"/>
    <col min="6915" max="6915" width="9.109375" style="26" customWidth="1"/>
    <col min="6916" max="6916" width="12.6640625" style="26" customWidth="1"/>
    <col min="6917" max="6917" width="13.109375" style="26" customWidth="1"/>
    <col min="6918" max="6918" width="30.6640625" style="26" customWidth="1"/>
    <col min="6919" max="6919" width="4.5546875" style="26" customWidth="1"/>
    <col min="6920" max="6920" width="19.6640625" style="26" customWidth="1"/>
    <col min="6921" max="6921" width="12.5546875" style="26" customWidth="1"/>
    <col min="6922" max="6922" width="10.33203125" style="26" customWidth="1"/>
    <col min="6923" max="6923" width="12.5546875" style="26" customWidth="1"/>
    <col min="6924" max="6924" width="16.44140625" style="26" customWidth="1"/>
    <col min="6925" max="6925" width="24.109375" style="26" customWidth="1"/>
    <col min="6926" max="6931" width="10.33203125" style="26" customWidth="1"/>
    <col min="6932" max="7168" width="11.44140625" style="26"/>
    <col min="7169" max="7169" width="8" style="26" customWidth="1"/>
    <col min="7170" max="7170" width="60.109375" style="26" customWidth="1"/>
    <col min="7171" max="7171" width="9.109375" style="26" customWidth="1"/>
    <col min="7172" max="7172" width="12.6640625" style="26" customWidth="1"/>
    <col min="7173" max="7173" width="13.109375" style="26" customWidth="1"/>
    <col min="7174" max="7174" width="30.6640625" style="26" customWidth="1"/>
    <col min="7175" max="7175" width="4.5546875" style="26" customWidth="1"/>
    <col min="7176" max="7176" width="19.6640625" style="26" customWidth="1"/>
    <col min="7177" max="7177" width="12.5546875" style="26" customWidth="1"/>
    <col min="7178" max="7178" width="10.33203125" style="26" customWidth="1"/>
    <col min="7179" max="7179" width="12.5546875" style="26" customWidth="1"/>
    <col min="7180" max="7180" width="16.44140625" style="26" customWidth="1"/>
    <col min="7181" max="7181" width="24.109375" style="26" customWidth="1"/>
    <col min="7182" max="7187" width="10.33203125" style="26" customWidth="1"/>
    <col min="7188" max="7424" width="11.44140625" style="26"/>
    <col min="7425" max="7425" width="8" style="26" customWidth="1"/>
    <col min="7426" max="7426" width="60.109375" style="26" customWidth="1"/>
    <col min="7427" max="7427" width="9.109375" style="26" customWidth="1"/>
    <col min="7428" max="7428" width="12.6640625" style="26" customWidth="1"/>
    <col min="7429" max="7429" width="13.109375" style="26" customWidth="1"/>
    <col min="7430" max="7430" width="30.6640625" style="26" customWidth="1"/>
    <col min="7431" max="7431" width="4.5546875" style="26" customWidth="1"/>
    <col min="7432" max="7432" width="19.6640625" style="26" customWidth="1"/>
    <col min="7433" max="7433" width="12.5546875" style="26" customWidth="1"/>
    <col min="7434" max="7434" width="10.33203125" style="26" customWidth="1"/>
    <col min="7435" max="7435" width="12.5546875" style="26" customWidth="1"/>
    <col min="7436" max="7436" width="16.44140625" style="26" customWidth="1"/>
    <col min="7437" max="7437" width="24.109375" style="26" customWidth="1"/>
    <col min="7438" max="7443" width="10.33203125" style="26" customWidth="1"/>
    <col min="7444" max="7680" width="11.44140625" style="26"/>
    <col min="7681" max="7681" width="8" style="26" customWidth="1"/>
    <col min="7682" max="7682" width="60.109375" style="26" customWidth="1"/>
    <col min="7683" max="7683" width="9.109375" style="26" customWidth="1"/>
    <col min="7684" max="7684" width="12.6640625" style="26" customWidth="1"/>
    <col min="7685" max="7685" width="13.109375" style="26" customWidth="1"/>
    <col min="7686" max="7686" width="30.6640625" style="26" customWidth="1"/>
    <col min="7687" max="7687" width="4.5546875" style="26" customWidth="1"/>
    <col min="7688" max="7688" width="19.6640625" style="26" customWidth="1"/>
    <col min="7689" max="7689" width="12.5546875" style="26" customWidth="1"/>
    <col min="7690" max="7690" width="10.33203125" style="26" customWidth="1"/>
    <col min="7691" max="7691" width="12.5546875" style="26" customWidth="1"/>
    <col min="7692" max="7692" width="16.44140625" style="26" customWidth="1"/>
    <col min="7693" max="7693" width="24.109375" style="26" customWidth="1"/>
    <col min="7694" max="7699" width="10.33203125" style="26" customWidth="1"/>
    <col min="7700" max="7936" width="11.44140625" style="26"/>
    <col min="7937" max="7937" width="8" style="26" customWidth="1"/>
    <col min="7938" max="7938" width="60.109375" style="26" customWidth="1"/>
    <col min="7939" max="7939" width="9.109375" style="26" customWidth="1"/>
    <col min="7940" max="7940" width="12.6640625" style="26" customWidth="1"/>
    <col min="7941" max="7941" width="13.109375" style="26" customWidth="1"/>
    <col min="7942" max="7942" width="30.6640625" style="26" customWidth="1"/>
    <col min="7943" max="7943" width="4.5546875" style="26" customWidth="1"/>
    <col min="7944" max="7944" width="19.6640625" style="26" customWidth="1"/>
    <col min="7945" max="7945" width="12.5546875" style="26" customWidth="1"/>
    <col min="7946" max="7946" width="10.33203125" style="26" customWidth="1"/>
    <col min="7947" max="7947" width="12.5546875" style="26" customWidth="1"/>
    <col min="7948" max="7948" width="16.44140625" style="26" customWidth="1"/>
    <col min="7949" max="7949" width="24.109375" style="26" customWidth="1"/>
    <col min="7950" max="7955" width="10.33203125" style="26" customWidth="1"/>
    <col min="7956" max="8192" width="11.44140625" style="26"/>
    <col min="8193" max="8193" width="8" style="26" customWidth="1"/>
    <col min="8194" max="8194" width="60.109375" style="26" customWidth="1"/>
    <col min="8195" max="8195" width="9.109375" style="26" customWidth="1"/>
    <col min="8196" max="8196" width="12.6640625" style="26" customWidth="1"/>
    <col min="8197" max="8197" width="13.109375" style="26" customWidth="1"/>
    <col min="8198" max="8198" width="30.6640625" style="26" customWidth="1"/>
    <col min="8199" max="8199" width="4.5546875" style="26" customWidth="1"/>
    <col min="8200" max="8200" width="19.6640625" style="26" customWidth="1"/>
    <col min="8201" max="8201" width="12.5546875" style="26" customWidth="1"/>
    <col min="8202" max="8202" width="10.33203125" style="26" customWidth="1"/>
    <col min="8203" max="8203" width="12.5546875" style="26" customWidth="1"/>
    <col min="8204" max="8204" width="16.44140625" style="26" customWidth="1"/>
    <col min="8205" max="8205" width="24.109375" style="26" customWidth="1"/>
    <col min="8206" max="8211" width="10.33203125" style="26" customWidth="1"/>
    <col min="8212" max="8448" width="11.44140625" style="26"/>
    <col min="8449" max="8449" width="8" style="26" customWidth="1"/>
    <col min="8450" max="8450" width="60.109375" style="26" customWidth="1"/>
    <col min="8451" max="8451" width="9.109375" style="26" customWidth="1"/>
    <col min="8452" max="8452" width="12.6640625" style="26" customWidth="1"/>
    <col min="8453" max="8453" width="13.109375" style="26" customWidth="1"/>
    <col min="8454" max="8454" width="30.6640625" style="26" customWidth="1"/>
    <col min="8455" max="8455" width="4.5546875" style="26" customWidth="1"/>
    <col min="8456" max="8456" width="19.6640625" style="26" customWidth="1"/>
    <col min="8457" max="8457" width="12.5546875" style="26" customWidth="1"/>
    <col min="8458" max="8458" width="10.33203125" style="26" customWidth="1"/>
    <col min="8459" max="8459" width="12.5546875" style="26" customWidth="1"/>
    <col min="8460" max="8460" width="16.44140625" style="26" customWidth="1"/>
    <col min="8461" max="8461" width="24.109375" style="26" customWidth="1"/>
    <col min="8462" max="8467" width="10.33203125" style="26" customWidth="1"/>
    <col min="8468" max="8704" width="11.44140625" style="26"/>
    <col min="8705" max="8705" width="8" style="26" customWidth="1"/>
    <col min="8706" max="8706" width="60.109375" style="26" customWidth="1"/>
    <col min="8707" max="8707" width="9.109375" style="26" customWidth="1"/>
    <col min="8708" max="8708" width="12.6640625" style="26" customWidth="1"/>
    <col min="8709" max="8709" width="13.109375" style="26" customWidth="1"/>
    <col min="8710" max="8710" width="30.6640625" style="26" customWidth="1"/>
    <col min="8711" max="8711" width="4.5546875" style="26" customWidth="1"/>
    <col min="8712" max="8712" width="19.6640625" style="26" customWidth="1"/>
    <col min="8713" max="8713" width="12.5546875" style="26" customWidth="1"/>
    <col min="8714" max="8714" width="10.33203125" style="26" customWidth="1"/>
    <col min="8715" max="8715" width="12.5546875" style="26" customWidth="1"/>
    <col min="8716" max="8716" width="16.44140625" style="26" customWidth="1"/>
    <col min="8717" max="8717" width="24.109375" style="26" customWidth="1"/>
    <col min="8718" max="8723" width="10.33203125" style="26" customWidth="1"/>
    <col min="8724" max="8960" width="11.44140625" style="26"/>
    <col min="8961" max="8961" width="8" style="26" customWidth="1"/>
    <col min="8962" max="8962" width="60.109375" style="26" customWidth="1"/>
    <col min="8963" max="8963" width="9.109375" style="26" customWidth="1"/>
    <col min="8964" max="8964" width="12.6640625" style="26" customWidth="1"/>
    <col min="8965" max="8965" width="13.109375" style="26" customWidth="1"/>
    <col min="8966" max="8966" width="30.6640625" style="26" customWidth="1"/>
    <col min="8967" max="8967" width="4.5546875" style="26" customWidth="1"/>
    <col min="8968" max="8968" width="19.6640625" style="26" customWidth="1"/>
    <col min="8969" max="8969" width="12.5546875" style="26" customWidth="1"/>
    <col min="8970" max="8970" width="10.33203125" style="26" customWidth="1"/>
    <col min="8971" max="8971" width="12.5546875" style="26" customWidth="1"/>
    <col min="8972" max="8972" width="16.44140625" style="26" customWidth="1"/>
    <col min="8973" max="8973" width="24.109375" style="26" customWidth="1"/>
    <col min="8974" max="8979" width="10.33203125" style="26" customWidth="1"/>
    <col min="8980" max="9216" width="11.44140625" style="26"/>
    <col min="9217" max="9217" width="8" style="26" customWidth="1"/>
    <col min="9218" max="9218" width="60.109375" style="26" customWidth="1"/>
    <col min="9219" max="9219" width="9.109375" style="26" customWidth="1"/>
    <col min="9220" max="9220" width="12.6640625" style="26" customWidth="1"/>
    <col min="9221" max="9221" width="13.109375" style="26" customWidth="1"/>
    <col min="9222" max="9222" width="30.6640625" style="26" customWidth="1"/>
    <col min="9223" max="9223" width="4.5546875" style="26" customWidth="1"/>
    <col min="9224" max="9224" width="19.6640625" style="26" customWidth="1"/>
    <col min="9225" max="9225" width="12.5546875" style="26" customWidth="1"/>
    <col min="9226" max="9226" width="10.33203125" style="26" customWidth="1"/>
    <col min="9227" max="9227" width="12.5546875" style="26" customWidth="1"/>
    <col min="9228" max="9228" width="16.44140625" style="26" customWidth="1"/>
    <col min="9229" max="9229" width="24.109375" style="26" customWidth="1"/>
    <col min="9230" max="9235" width="10.33203125" style="26" customWidth="1"/>
    <col min="9236" max="9472" width="11.44140625" style="26"/>
    <col min="9473" max="9473" width="8" style="26" customWidth="1"/>
    <col min="9474" max="9474" width="60.109375" style="26" customWidth="1"/>
    <col min="9475" max="9475" width="9.109375" style="26" customWidth="1"/>
    <col min="9476" max="9476" width="12.6640625" style="26" customWidth="1"/>
    <col min="9477" max="9477" width="13.109375" style="26" customWidth="1"/>
    <col min="9478" max="9478" width="30.6640625" style="26" customWidth="1"/>
    <col min="9479" max="9479" width="4.5546875" style="26" customWidth="1"/>
    <col min="9480" max="9480" width="19.6640625" style="26" customWidth="1"/>
    <col min="9481" max="9481" width="12.5546875" style="26" customWidth="1"/>
    <col min="9482" max="9482" width="10.33203125" style="26" customWidth="1"/>
    <col min="9483" max="9483" width="12.5546875" style="26" customWidth="1"/>
    <col min="9484" max="9484" width="16.44140625" style="26" customWidth="1"/>
    <col min="9485" max="9485" width="24.109375" style="26" customWidth="1"/>
    <col min="9486" max="9491" width="10.33203125" style="26" customWidth="1"/>
    <col min="9492" max="9728" width="11.44140625" style="26"/>
    <col min="9729" max="9729" width="8" style="26" customWidth="1"/>
    <col min="9730" max="9730" width="60.109375" style="26" customWidth="1"/>
    <col min="9731" max="9731" width="9.109375" style="26" customWidth="1"/>
    <col min="9732" max="9732" width="12.6640625" style="26" customWidth="1"/>
    <col min="9733" max="9733" width="13.109375" style="26" customWidth="1"/>
    <col min="9734" max="9734" width="30.6640625" style="26" customWidth="1"/>
    <col min="9735" max="9735" width="4.5546875" style="26" customWidth="1"/>
    <col min="9736" max="9736" width="19.6640625" style="26" customWidth="1"/>
    <col min="9737" max="9737" width="12.5546875" style="26" customWidth="1"/>
    <col min="9738" max="9738" width="10.33203125" style="26" customWidth="1"/>
    <col min="9739" max="9739" width="12.5546875" style="26" customWidth="1"/>
    <col min="9740" max="9740" width="16.44140625" style="26" customWidth="1"/>
    <col min="9741" max="9741" width="24.109375" style="26" customWidth="1"/>
    <col min="9742" max="9747" width="10.33203125" style="26" customWidth="1"/>
    <col min="9748" max="9984" width="11.44140625" style="26"/>
    <col min="9985" max="9985" width="8" style="26" customWidth="1"/>
    <col min="9986" max="9986" width="60.109375" style="26" customWidth="1"/>
    <col min="9987" max="9987" width="9.109375" style="26" customWidth="1"/>
    <col min="9988" max="9988" width="12.6640625" style="26" customWidth="1"/>
    <col min="9989" max="9989" width="13.109375" style="26" customWidth="1"/>
    <col min="9990" max="9990" width="30.6640625" style="26" customWidth="1"/>
    <col min="9991" max="9991" width="4.5546875" style="26" customWidth="1"/>
    <col min="9992" max="9992" width="19.6640625" style="26" customWidth="1"/>
    <col min="9993" max="9993" width="12.5546875" style="26" customWidth="1"/>
    <col min="9994" max="9994" width="10.33203125" style="26" customWidth="1"/>
    <col min="9995" max="9995" width="12.5546875" style="26" customWidth="1"/>
    <col min="9996" max="9996" width="16.44140625" style="26" customWidth="1"/>
    <col min="9997" max="9997" width="24.109375" style="26" customWidth="1"/>
    <col min="9998" max="10003" width="10.33203125" style="26" customWidth="1"/>
    <col min="10004" max="10240" width="11.44140625" style="26"/>
    <col min="10241" max="10241" width="8" style="26" customWidth="1"/>
    <col min="10242" max="10242" width="60.109375" style="26" customWidth="1"/>
    <col min="10243" max="10243" width="9.109375" style="26" customWidth="1"/>
    <col min="10244" max="10244" width="12.6640625" style="26" customWidth="1"/>
    <col min="10245" max="10245" width="13.109375" style="26" customWidth="1"/>
    <col min="10246" max="10246" width="30.6640625" style="26" customWidth="1"/>
    <col min="10247" max="10247" width="4.5546875" style="26" customWidth="1"/>
    <col min="10248" max="10248" width="19.6640625" style="26" customWidth="1"/>
    <col min="10249" max="10249" width="12.5546875" style="26" customWidth="1"/>
    <col min="10250" max="10250" width="10.33203125" style="26" customWidth="1"/>
    <col min="10251" max="10251" width="12.5546875" style="26" customWidth="1"/>
    <col min="10252" max="10252" width="16.44140625" style="26" customWidth="1"/>
    <col min="10253" max="10253" width="24.109375" style="26" customWidth="1"/>
    <col min="10254" max="10259" width="10.33203125" style="26" customWidth="1"/>
    <col min="10260" max="10496" width="11.44140625" style="26"/>
    <col min="10497" max="10497" width="8" style="26" customWidth="1"/>
    <col min="10498" max="10498" width="60.109375" style="26" customWidth="1"/>
    <col min="10499" max="10499" width="9.109375" style="26" customWidth="1"/>
    <col min="10500" max="10500" width="12.6640625" style="26" customWidth="1"/>
    <col min="10501" max="10501" width="13.109375" style="26" customWidth="1"/>
    <col min="10502" max="10502" width="30.6640625" style="26" customWidth="1"/>
    <col min="10503" max="10503" width="4.5546875" style="26" customWidth="1"/>
    <col min="10504" max="10504" width="19.6640625" style="26" customWidth="1"/>
    <col min="10505" max="10505" width="12.5546875" style="26" customWidth="1"/>
    <col min="10506" max="10506" width="10.33203125" style="26" customWidth="1"/>
    <col min="10507" max="10507" width="12.5546875" style="26" customWidth="1"/>
    <col min="10508" max="10508" width="16.44140625" style="26" customWidth="1"/>
    <col min="10509" max="10509" width="24.109375" style="26" customWidth="1"/>
    <col min="10510" max="10515" width="10.33203125" style="26" customWidth="1"/>
    <col min="10516" max="10752" width="11.44140625" style="26"/>
    <col min="10753" max="10753" width="8" style="26" customWidth="1"/>
    <col min="10754" max="10754" width="60.109375" style="26" customWidth="1"/>
    <col min="10755" max="10755" width="9.109375" style="26" customWidth="1"/>
    <col min="10756" max="10756" width="12.6640625" style="26" customWidth="1"/>
    <col min="10757" max="10757" width="13.109375" style="26" customWidth="1"/>
    <col min="10758" max="10758" width="30.6640625" style="26" customWidth="1"/>
    <col min="10759" max="10759" width="4.5546875" style="26" customWidth="1"/>
    <col min="10760" max="10760" width="19.6640625" style="26" customWidth="1"/>
    <col min="10761" max="10761" width="12.5546875" style="26" customWidth="1"/>
    <col min="10762" max="10762" width="10.33203125" style="26" customWidth="1"/>
    <col min="10763" max="10763" width="12.5546875" style="26" customWidth="1"/>
    <col min="10764" max="10764" width="16.44140625" style="26" customWidth="1"/>
    <col min="10765" max="10765" width="24.109375" style="26" customWidth="1"/>
    <col min="10766" max="10771" width="10.33203125" style="26" customWidth="1"/>
    <col min="10772" max="11008" width="11.44140625" style="26"/>
    <col min="11009" max="11009" width="8" style="26" customWidth="1"/>
    <col min="11010" max="11010" width="60.109375" style="26" customWidth="1"/>
    <col min="11011" max="11011" width="9.109375" style="26" customWidth="1"/>
    <col min="11012" max="11012" width="12.6640625" style="26" customWidth="1"/>
    <col min="11013" max="11013" width="13.109375" style="26" customWidth="1"/>
    <col min="11014" max="11014" width="30.6640625" style="26" customWidth="1"/>
    <col min="11015" max="11015" width="4.5546875" style="26" customWidth="1"/>
    <col min="11016" max="11016" width="19.6640625" style="26" customWidth="1"/>
    <col min="11017" max="11017" width="12.5546875" style="26" customWidth="1"/>
    <col min="11018" max="11018" width="10.33203125" style="26" customWidth="1"/>
    <col min="11019" max="11019" width="12.5546875" style="26" customWidth="1"/>
    <col min="11020" max="11020" width="16.44140625" style="26" customWidth="1"/>
    <col min="11021" max="11021" width="24.109375" style="26" customWidth="1"/>
    <col min="11022" max="11027" width="10.33203125" style="26" customWidth="1"/>
    <col min="11028" max="11264" width="11.44140625" style="26"/>
    <col min="11265" max="11265" width="8" style="26" customWidth="1"/>
    <col min="11266" max="11266" width="60.109375" style="26" customWidth="1"/>
    <col min="11267" max="11267" width="9.109375" style="26" customWidth="1"/>
    <col min="11268" max="11268" width="12.6640625" style="26" customWidth="1"/>
    <col min="11269" max="11269" width="13.109375" style="26" customWidth="1"/>
    <col min="11270" max="11270" width="30.6640625" style="26" customWidth="1"/>
    <col min="11271" max="11271" width="4.5546875" style="26" customWidth="1"/>
    <col min="11272" max="11272" width="19.6640625" style="26" customWidth="1"/>
    <col min="11273" max="11273" width="12.5546875" style="26" customWidth="1"/>
    <col min="11274" max="11274" width="10.33203125" style="26" customWidth="1"/>
    <col min="11275" max="11275" width="12.5546875" style="26" customWidth="1"/>
    <col min="11276" max="11276" width="16.44140625" style="26" customWidth="1"/>
    <col min="11277" max="11277" width="24.109375" style="26" customWidth="1"/>
    <col min="11278" max="11283" width="10.33203125" style="26" customWidth="1"/>
    <col min="11284" max="11520" width="11.44140625" style="26"/>
    <col min="11521" max="11521" width="8" style="26" customWidth="1"/>
    <col min="11522" max="11522" width="60.109375" style="26" customWidth="1"/>
    <col min="11523" max="11523" width="9.109375" style="26" customWidth="1"/>
    <col min="11524" max="11524" width="12.6640625" style="26" customWidth="1"/>
    <col min="11525" max="11525" width="13.109375" style="26" customWidth="1"/>
    <col min="11526" max="11526" width="30.6640625" style="26" customWidth="1"/>
    <col min="11527" max="11527" width="4.5546875" style="26" customWidth="1"/>
    <col min="11528" max="11528" width="19.6640625" style="26" customWidth="1"/>
    <col min="11529" max="11529" width="12.5546875" style="26" customWidth="1"/>
    <col min="11530" max="11530" width="10.33203125" style="26" customWidth="1"/>
    <col min="11531" max="11531" width="12.5546875" style="26" customWidth="1"/>
    <col min="11532" max="11532" width="16.44140625" style="26" customWidth="1"/>
    <col min="11533" max="11533" width="24.109375" style="26" customWidth="1"/>
    <col min="11534" max="11539" width="10.33203125" style="26" customWidth="1"/>
    <col min="11540" max="11776" width="11.44140625" style="26"/>
    <col min="11777" max="11777" width="8" style="26" customWidth="1"/>
    <col min="11778" max="11778" width="60.109375" style="26" customWidth="1"/>
    <col min="11779" max="11779" width="9.109375" style="26" customWidth="1"/>
    <col min="11780" max="11780" width="12.6640625" style="26" customWidth="1"/>
    <col min="11781" max="11781" width="13.109375" style="26" customWidth="1"/>
    <col min="11782" max="11782" width="30.6640625" style="26" customWidth="1"/>
    <col min="11783" max="11783" width="4.5546875" style="26" customWidth="1"/>
    <col min="11784" max="11784" width="19.6640625" style="26" customWidth="1"/>
    <col min="11785" max="11785" width="12.5546875" style="26" customWidth="1"/>
    <col min="11786" max="11786" width="10.33203125" style="26" customWidth="1"/>
    <col min="11787" max="11787" width="12.5546875" style="26" customWidth="1"/>
    <col min="11788" max="11788" width="16.44140625" style="26" customWidth="1"/>
    <col min="11789" max="11789" width="24.109375" style="26" customWidth="1"/>
    <col min="11790" max="11795" width="10.33203125" style="26" customWidth="1"/>
    <col min="11796" max="12032" width="11.44140625" style="26"/>
    <col min="12033" max="12033" width="8" style="26" customWidth="1"/>
    <col min="12034" max="12034" width="60.109375" style="26" customWidth="1"/>
    <col min="12035" max="12035" width="9.109375" style="26" customWidth="1"/>
    <col min="12036" max="12036" width="12.6640625" style="26" customWidth="1"/>
    <col min="12037" max="12037" width="13.109375" style="26" customWidth="1"/>
    <col min="12038" max="12038" width="30.6640625" style="26" customWidth="1"/>
    <col min="12039" max="12039" width="4.5546875" style="26" customWidth="1"/>
    <col min="12040" max="12040" width="19.6640625" style="26" customWidth="1"/>
    <col min="12041" max="12041" width="12.5546875" style="26" customWidth="1"/>
    <col min="12042" max="12042" width="10.33203125" style="26" customWidth="1"/>
    <col min="12043" max="12043" width="12.5546875" style="26" customWidth="1"/>
    <col min="12044" max="12044" width="16.44140625" style="26" customWidth="1"/>
    <col min="12045" max="12045" width="24.109375" style="26" customWidth="1"/>
    <col min="12046" max="12051" width="10.33203125" style="26" customWidth="1"/>
    <col min="12052" max="12288" width="11.44140625" style="26"/>
    <col min="12289" max="12289" width="8" style="26" customWidth="1"/>
    <col min="12290" max="12290" width="60.109375" style="26" customWidth="1"/>
    <col min="12291" max="12291" width="9.109375" style="26" customWidth="1"/>
    <col min="12292" max="12292" width="12.6640625" style="26" customWidth="1"/>
    <col min="12293" max="12293" width="13.109375" style="26" customWidth="1"/>
    <col min="12294" max="12294" width="30.6640625" style="26" customWidth="1"/>
    <col min="12295" max="12295" width="4.5546875" style="26" customWidth="1"/>
    <col min="12296" max="12296" width="19.6640625" style="26" customWidth="1"/>
    <col min="12297" max="12297" width="12.5546875" style="26" customWidth="1"/>
    <col min="12298" max="12298" width="10.33203125" style="26" customWidth="1"/>
    <col min="12299" max="12299" width="12.5546875" style="26" customWidth="1"/>
    <col min="12300" max="12300" width="16.44140625" style="26" customWidth="1"/>
    <col min="12301" max="12301" width="24.109375" style="26" customWidth="1"/>
    <col min="12302" max="12307" width="10.33203125" style="26" customWidth="1"/>
    <col min="12308" max="12544" width="11.44140625" style="26"/>
    <col min="12545" max="12545" width="8" style="26" customWidth="1"/>
    <col min="12546" max="12546" width="60.109375" style="26" customWidth="1"/>
    <col min="12547" max="12547" width="9.109375" style="26" customWidth="1"/>
    <col min="12548" max="12548" width="12.6640625" style="26" customWidth="1"/>
    <col min="12549" max="12549" width="13.109375" style="26" customWidth="1"/>
    <col min="12550" max="12550" width="30.6640625" style="26" customWidth="1"/>
    <col min="12551" max="12551" width="4.5546875" style="26" customWidth="1"/>
    <col min="12552" max="12552" width="19.6640625" style="26" customWidth="1"/>
    <col min="12553" max="12553" width="12.5546875" style="26" customWidth="1"/>
    <col min="12554" max="12554" width="10.33203125" style="26" customWidth="1"/>
    <col min="12555" max="12555" width="12.5546875" style="26" customWidth="1"/>
    <col min="12556" max="12556" width="16.44140625" style="26" customWidth="1"/>
    <col min="12557" max="12557" width="24.109375" style="26" customWidth="1"/>
    <col min="12558" max="12563" width="10.33203125" style="26" customWidth="1"/>
    <col min="12564" max="12800" width="11.44140625" style="26"/>
    <col min="12801" max="12801" width="8" style="26" customWidth="1"/>
    <col min="12802" max="12802" width="60.109375" style="26" customWidth="1"/>
    <col min="12803" max="12803" width="9.109375" style="26" customWidth="1"/>
    <col min="12804" max="12804" width="12.6640625" style="26" customWidth="1"/>
    <col min="12805" max="12805" width="13.109375" style="26" customWidth="1"/>
    <col min="12806" max="12806" width="30.6640625" style="26" customWidth="1"/>
    <col min="12807" max="12807" width="4.5546875" style="26" customWidth="1"/>
    <col min="12808" max="12808" width="19.6640625" style="26" customWidth="1"/>
    <col min="12809" max="12809" width="12.5546875" style="26" customWidth="1"/>
    <col min="12810" max="12810" width="10.33203125" style="26" customWidth="1"/>
    <col min="12811" max="12811" width="12.5546875" style="26" customWidth="1"/>
    <col min="12812" max="12812" width="16.44140625" style="26" customWidth="1"/>
    <col min="12813" max="12813" width="24.109375" style="26" customWidth="1"/>
    <col min="12814" max="12819" width="10.33203125" style="26" customWidth="1"/>
    <col min="12820" max="13056" width="11.44140625" style="26"/>
    <col min="13057" max="13057" width="8" style="26" customWidth="1"/>
    <col min="13058" max="13058" width="60.109375" style="26" customWidth="1"/>
    <col min="13059" max="13059" width="9.109375" style="26" customWidth="1"/>
    <col min="13060" max="13060" width="12.6640625" style="26" customWidth="1"/>
    <col min="13061" max="13061" width="13.109375" style="26" customWidth="1"/>
    <col min="13062" max="13062" width="30.6640625" style="26" customWidth="1"/>
    <col min="13063" max="13063" width="4.5546875" style="26" customWidth="1"/>
    <col min="13064" max="13064" width="19.6640625" style="26" customWidth="1"/>
    <col min="13065" max="13065" width="12.5546875" style="26" customWidth="1"/>
    <col min="13066" max="13066" width="10.33203125" style="26" customWidth="1"/>
    <col min="13067" max="13067" width="12.5546875" style="26" customWidth="1"/>
    <col min="13068" max="13068" width="16.44140625" style="26" customWidth="1"/>
    <col min="13069" max="13069" width="24.109375" style="26" customWidth="1"/>
    <col min="13070" max="13075" width="10.33203125" style="26" customWidth="1"/>
    <col min="13076" max="13312" width="11.44140625" style="26"/>
    <col min="13313" max="13313" width="8" style="26" customWidth="1"/>
    <col min="13314" max="13314" width="60.109375" style="26" customWidth="1"/>
    <col min="13315" max="13315" width="9.109375" style="26" customWidth="1"/>
    <col min="13316" max="13316" width="12.6640625" style="26" customWidth="1"/>
    <col min="13317" max="13317" width="13.109375" style="26" customWidth="1"/>
    <col min="13318" max="13318" width="30.6640625" style="26" customWidth="1"/>
    <col min="13319" max="13319" width="4.5546875" style="26" customWidth="1"/>
    <col min="13320" max="13320" width="19.6640625" style="26" customWidth="1"/>
    <col min="13321" max="13321" width="12.5546875" style="26" customWidth="1"/>
    <col min="13322" max="13322" width="10.33203125" style="26" customWidth="1"/>
    <col min="13323" max="13323" width="12.5546875" style="26" customWidth="1"/>
    <col min="13324" max="13324" width="16.44140625" style="26" customWidth="1"/>
    <col min="13325" max="13325" width="24.109375" style="26" customWidth="1"/>
    <col min="13326" max="13331" width="10.33203125" style="26" customWidth="1"/>
    <col min="13332" max="13568" width="11.44140625" style="26"/>
    <col min="13569" max="13569" width="8" style="26" customWidth="1"/>
    <col min="13570" max="13570" width="60.109375" style="26" customWidth="1"/>
    <col min="13571" max="13571" width="9.109375" style="26" customWidth="1"/>
    <col min="13572" max="13572" width="12.6640625" style="26" customWidth="1"/>
    <col min="13573" max="13573" width="13.109375" style="26" customWidth="1"/>
    <col min="13574" max="13574" width="30.6640625" style="26" customWidth="1"/>
    <col min="13575" max="13575" width="4.5546875" style="26" customWidth="1"/>
    <col min="13576" max="13576" width="19.6640625" style="26" customWidth="1"/>
    <col min="13577" max="13577" width="12.5546875" style="26" customWidth="1"/>
    <col min="13578" max="13578" width="10.33203125" style="26" customWidth="1"/>
    <col min="13579" max="13579" width="12.5546875" style="26" customWidth="1"/>
    <col min="13580" max="13580" width="16.44140625" style="26" customWidth="1"/>
    <col min="13581" max="13581" width="24.109375" style="26" customWidth="1"/>
    <col min="13582" max="13587" width="10.33203125" style="26" customWidth="1"/>
    <col min="13588" max="13824" width="11.44140625" style="26"/>
    <col min="13825" max="13825" width="8" style="26" customWidth="1"/>
    <col min="13826" max="13826" width="60.109375" style="26" customWidth="1"/>
    <col min="13827" max="13827" width="9.109375" style="26" customWidth="1"/>
    <col min="13828" max="13828" width="12.6640625" style="26" customWidth="1"/>
    <col min="13829" max="13829" width="13.109375" style="26" customWidth="1"/>
    <col min="13830" max="13830" width="30.6640625" style="26" customWidth="1"/>
    <col min="13831" max="13831" width="4.5546875" style="26" customWidth="1"/>
    <col min="13832" max="13832" width="19.6640625" style="26" customWidth="1"/>
    <col min="13833" max="13833" width="12.5546875" style="26" customWidth="1"/>
    <col min="13834" max="13834" width="10.33203125" style="26" customWidth="1"/>
    <col min="13835" max="13835" width="12.5546875" style="26" customWidth="1"/>
    <col min="13836" max="13836" width="16.44140625" style="26" customWidth="1"/>
    <col min="13837" max="13837" width="24.109375" style="26" customWidth="1"/>
    <col min="13838" max="13843" width="10.33203125" style="26" customWidth="1"/>
    <col min="13844" max="14080" width="11.44140625" style="26"/>
    <col min="14081" max="14081" width="8" style="26" customWidth="1"/>
    <col min="14082" max="14082" width="60.109375" style="26" customWidth="1"/>
    <col min="14083" max="14083" width="9.109375" style="26" customWidth="1"/>
    <col min="14084" max="14084" width="12.6640625" style="26" customWidth="1"/>
    <col min="14085" max="14085" width="13.109375" style="26" customWidth="1"/>
    <col min="14086" max="14086" width="30.6640625" style="26" customWidth="1"/>
    <col min="14087" max="14087" width="4.5546875" style="26" customWidth="1"/>
    <col min="14088" max="14088" width="19.6640625" style="26" customWidth="1"/>
    <col min="14089" max="14089" width="12.5546875" style="26" customWidth="1"/>
    <col min="14090" max="14090" width="10.33203125" style="26" customWidth="1"/>
    <col min="14091" max="14091" width="12.5546875" style="26" customWidth="1"/>
    <col min="14092" max="14092" width="16.44140625" style="26" customWidth="1"/>
    <col min="14093" max="14093" width="24.109375" style="26" customWidth="1"/>
    <col min="14094" max="14099" width="10.33203125" style="26" customWidth="1"/>
    <col min="14100" max="14336" width="11.44140625" style="26"/>
    <col min="14337" max="14337" width="8" style="26" customWidth="1"/>
    <col min="14338" max="14338" width="60.109375" style="26" customWidth="1"/>
    <col min="14339" max="14339" width="9.109375" style="26" customWidth="1"/>
    <col min="14340" max="14340" width="12.6640625" style="26" customWidth="1"/>
    <col min="14341" max="14341" width="13.109375" style="26" customWidth="1"/>
    <col min="14342" max="14342" width="30.6640625" style="26" customWidth="1"/>
    <col min="14343" max="14343" width="4.5546875" style="26" customWidth="1"/>
    <col min="14344" max="14344" width="19.6640625" style="26" customWidth="1"/>
    <col min="14345" max="14345" width="12.5546875" style="26" customWidth="1"/>
    <col min="14346" max="14346" width="10.33203125" style="26" customWidth="1"/>
    <col min="14347" max="14347" width="12.5546875" style="26" customWidth="1"/>
    <col min="14348" max="14348" width="16.44140625" style="26" customWidth="1"/>
    <col min="14349" max="14349" width="24.109375" style="26" customWidth="1"/>
    <col min="14350" max="14355" width="10.33203125" style="26" customWidth="1"/>
    <col min="14356" max="14592" width="11.44140625" style="26"/>
    <col min="14593" max="14593" width="8" style="26" customWidth="1"/>
    <col min="14594" max="14594" width="60.109375" style="26" customWidth="1"/>
    <col min="14595" max="14595" width="9.109375" style="26" customWidth="1"/>
    <col min="14596" max="14596" width="12.6640625" style="26" customWidth="1"/>
    <col min="14597" max="14597" width="13.109375" style="26" customWidth="1"/>
    <col min="14598" max="14598" width="30.6640625" style="26" customWidth="1"/>
    <col min="14599" max="14599" width="4.5546875" style="26" customWidth="1"/>
    <col min="14600" max="14600" width="19.6640625" style="26" customWidth="1"/>
    <col min="14601" max="14601" width="12.5546875" style="26" customWidth="1"/>
    <col min="14602" max="14602" width="10.33203125" style="26" customWidth="1"/>
    <col min="14603" max="14603" width="12.5546875" style="26" customWidth="1"/>
    <col min="14604" max="14604" width="16.44140625" style="26" customWidth="1"/>
    <col min="14605" max="14605" width="24.109375" style="26" customWidth="1"/>
    <col min="14606" max="14611" width="10.33203125" style="26" customWidth="1"/>
    <col min="14612" max="14848" width="11.44140625" style="26"/>
    <col min="14849" max="14849" width="8" style="26" customWidth="1"/>
    <col min="14850" max="14850" width="60.109375" style="26" customWidth="1"/>
    <col min="14851" max="14851" width="9.109375" style="26" customWidth="1"/>
    <col min="14852" max="14852" width="12.6640625" style="26" customWidth="1"/>
    <col min="14853" max="14853" width="13.109375" style="26" customWidth="1"/>
    <col min="14854" max="14854" width="30.6640625" style="26" customWidth="1"/>
    <col min="14855" max="14855" width="4.5546875" style="26" customWidth="1"/>
    <col min="14856" max="14856" width="19.6640625" style="26" customWidth="1"/>
    <col min="14857" max="14857" width="12.5546875" style="26" customWidth="1"/>
    <col min="14858" max="14858" width="10.33203125" style="26" customWidth="1"/>
    <col min="14859" max="14859" width="12.5546875" style="26" customWidth="1"/>
    <col min="14860" max="14860" width="16.44140625" style="26" customWidth="1"/>
    <col min="14861" max="14861" width="24.109375" style="26" customWidth="1"/>
    <col min="14862" max="14867" width="10.33203125" style="26" customWidth="1"/>
    <col min="14868" max="15104" width="11.44140625" style="26"/>
    <col min="15105" max="15105" width="8" style="26" customWidth="1"/>
    <col min="15106" max="15106" width="60.109375" style="26" customWidth="1"/>
    <col min="15107" max="15107" width="9.109375" style="26" customWidth="1"/>
    <col min="15108" max="15108" width="12.6640625" style="26" customWidth="1"/>
    <col min="15109" max="15109" width="13.109375" style="26" customWidth="1"/>
    <col min="15110" max="15110" width="30.6640625" style="26" customWidth="1"/>
    <col min="15111" max="15111" width="4.5546875" style="26" customWidth="1"/>
    <col min="15112" max="15112" width="19.6640625" style="26" customWidth="1"/>
    <col min="15113" max="15113" width="12.5546875" style="26" customWidth="1"/>
    <col min="15114" max="15114" width="10.33203125" style="26" customWidth="1"/>
    <col min="15115" max="15115" width="12.5546875" style="26" customWidth="1"/>
    <col min="15116" max="15116" width="16.44140625" style="26" customWidth="1"/>
    <col min="15117" max="15117" width="24.109375" style="26" customWidth="1"/>
    <col min="15118" max="15123" width="10.33203125" style="26" customWidth="1"/>
    <col min="15124" max="15360" width="11.44140625" style="26"/>
    <col min="15361" max="15361" width="8" style="26" customWidth="1"/>
    <col min="15362" max="15362" width="60.109375" style="26" customWidth="1"/>
    <col min="15363" max="15363" width="9.109375" style="26" customWidth="1"/>
    <col min="15364" max="15364" width="12.6640625" style="26" customWidth="1"/>
    <col min="15365" max="15365" width="13.109375" style="26" customWidth="1"/>
    <col min="15366" max="15366" width="30.6640625" style="26" customWidth="1"/>
    <col min="15367" max="15367" width="4.5546875" style="26" customWidth="1"/>
    <col min="15368" max="15368" width="19.6640625" style="26" customWidth="1"/>
    <col min="15369" max="15369" width="12.5546875" style="26" customWidth="1"/>
    <col min="15370" max="15370" width="10.33203125" style="26" customWidth="1"/>
    <col min="15371" max="15371" width="12.5546875" style="26" customWidth="1"/>
    <col min="15372" max="15372" width="16.44140625" style="26" customWidth="1"/>
    <col min="15373" max="15373" width="24.109375" style="26" customWidth="1"/>
    <col min="15374" max="15379" width="10.33203125" style="26" customWidth="1"/>
    <col min="15380" max="15616" width="11.44140625" style="26"/>
    <col min="15617" max="15617" width="8" style="26" customWidth="1"/>
    <col min="15618" max="15618" width="60.109375" style="26" customWidth="1"/>
    <col min="15619" max="15619" width="9.109375" style="26" customWidth="1"/>
    <col min="15620" max="15620" width="12.6640625" style="26" customWidth="1"/>
    <col min="15621" max="15621" width="13.109375" style="26" customWidth="1"/>
    <col min="15622" max="15622" width="30.6640625" style="26" customWidth="1"/>
    <col min="15623" max="15623" width="4.5546875" style="26" customWidth="1"/>
    <col min="15624" max="15624" width="19.6640625" style="26" customWidth="1"/>
    <col min="15625" max="15625" width="12.5546875" style="26" customWidth="1"/>
    <col min="15626" max="15626" width="10.33203125" style="26" customWidth="1"/>
    <col min="15627" max="15627" width="12.5546875" style="26" customWidth="1"/>
    <col min="15628" max="15628" width="16.44140625" style="26" customWidth="1"/>
    <col min="15629" max="15629" width="24.109375" style="26" customWidth="1"/>
    <col min="15630" max="15635" width="10.33203125" style="26" customWidth="1"/>
    <col min="15636" max="15872" width="11.44140625" style="26"/>
    <col min="15873" max="15873" width="8" style="26" customWidth="1"/>
    <col min="15874" max="15874" width="60.109375" style="26" customWidth="1"/>
    <col min="15875" max="15875" width="9.109375" style="26" customWidth="1"/>
    <col min="15876" max="15876" width="12.6640625" style="26" customWidth="1"/>
    <col min="15877" max="15877" width="13.109375" style="26" customWidth="1"/>
    <col min="15878" max="15878" width="30.6640625" style="26" customWidth="1"/>
    <col min="15879" max="15879" width="4.5546875" style="26" customWidth="1"/>
    <col min="15880" max="15880" width="19.6640625" style="26" customWidth="1"/>
    <col min="15881" max="15881" width="12.5546875" style="26" customWidth="1"/>
    <col min="15882" max="15882" width="10.33203125" style="26" customWidth="1"/>
    <col min="15883" max="15883" width="12.5546875" style="26" customWidth="1"/>
    <col min="15884" max="15884" width="16.44140625" style="26" customWidth="1"/>
    <col min="15885" max="15885" width="24.109375" style="26" customWidth="1"/>
    <col min="15886" max="15891" width="10.33203125" style="26" customWidth="1"/>
    <col min="15892" max="16128" width="11.44140625" style="26"/>
    <col min="16129" max="16129" width="8" style="26" customWidth="1"/>
    <col min="16130" max="16130" width="60.109375" style="26" customWidth="1"/>
    <col min="16131" max="16131" width="9.109375" style="26" customWidth="1"/>
    <col min="16132" max="16132" width="12.6640625" style="26" customWidth="1"/>
    <col min="16133" max="16133" width="13.109375" style="26" customWidth="1"/>
    <col min="16134" max="16134" width="30.6640625" style="26" customWidth="1"/>
    <col min="16135" max="16135" width="4.5546875" style="26" customWidth="1"/>
    <col min="16136" max="16136" width="19.6640625" style="26" customWidth="1"/>
    <col min="16137" max="16137" width="12.5546875" style="26" customWidth="1"/>
    <col min="16138" max="16138" width="10.33203125" style="26" customWidth="1"/>
    <col min="16139" max="16139" width="12.5546875" style="26" customWidth="1"/>
    <col min="16140" max="16140" width="16.44140625" style="26" customWidth="1"/>
    <col min="16141" max="16141" width="24.109375" style="26" customWidth="1"/>
    <col min="16142" max="16147" width="10.33203125" style="26" customWidth="1"/>
    <col min="16148" max="16384" width="11.44140625" style="26"/>
  </cols>
  <sheetData>
    <row r="1" spans="1:29" ht="12.7" customHeight="1" thickBot="1" x14ac:dyDescent="0.25">
      <c r="G1" s="178" t="s">
        <v>89</v>
      </c>
      <c r="H1" s="179"/>
    </row>
    <row r="2" spans="1:29" s="30" customFormat="1" ht="23.95" customHeight="1" thickBot="1" x14ac:dyDescent="0.25">
      <c r="A2" s="29"/>
      <c r="B2" s="83"/>
      <c r="C2" s="31"/>
      <c r="D2" s="32"/>
      <c r="G2" s="33"/>
      <c r="H2" s="33"/>
    </row>
    <row r="3" spans="1:29" ht="18.8" customHeight="1" x14ac:dyDescent="0.2">
      <c r="B3" s="107" t="s">
        <v>113</v>
      </c>
      <c r="C3" s="180" t="s">
        <v>90</v>
      </c>
      <c r="D3" s="181"/>
      <c r="E3" s="181"/>
      <c r="F3" s="181"/>
      <c r="G3" s="181"/>
      <c r="H3" s="182"/>
      <c r="M3" s="34"/>
    </row>
    <row r="4" spans="1:29" ht="18.8" customHeight="1" thickBot="1" x14ac:dyDescent="0.25">
      <c r="B4" s="107" t="s">
        <v>91</v>
      </c>
      <c r="C4" s="183"/>
      <c r="D4" s="184"/>
      <c r="E4" s="184"/>
      <c r="F4" s="184"/>
      <c r="G4" s="184"/>
      <c r="H4" s="185"/>
      <c r="M4" s="34"/>
    </row>
    <row r="5" spans="1:29" ht="13.5" customHeight="1" thickBot="1" x14ac:dyDescent="0.25">
      <c r="C5" s="75" t="s">
        <v>92</v>
      </c>
      <c r="D5" s="76"/>
      <c r="E5" s="77"/>
      <c r="F5" s="78"/>
      <c r="G5" s="201" t="str">
        <f>IF(+datos!B10="","",+datos!B10)</f>
        <v/>
      </c>
      <c r="H5" s="202"/>
      <c r="M5" s="35"/>
    </row>
    <row r="6" spans="1:29" ht="12.05" customHeight="1" thickBot="1" x14ac:dyDescent="0.25">
      <c r="A6" s="82" t="str">
        <f>CONCATENATE("LICITACIÓN No.: ",+datos!B1)</f>
        <v xml:space="preserve">LICITACIÓN No.: </v>
      </c>
      <c r="B6" s="81"/>
      <c r="C6" s="113" t="s">
        <v>200</v>
      </c>
      <c r="D6" s="116" t="str">
        <f>IF(+datos!B6="","",+datos!B6)</f>
        <v/>
      </c>
      <c r="E6" s="114" t="s">
        <v>201</v>
      </c>
      <c r="F6" s="118" t="str">
        <f>IF(+datos!B7="","",+datos!B7)</f>
        <v/>
      </c>
      <c r="G6" s="114" t="s">
        <v>202</v>
      </c>
      <c r="H6" s="115" t="str">
        <f>CONCATENATE(+datos!B8, " DIAS NATURALES.")</f>
        <v>150 DIAS NATURALES.</v>
      </c>
    </row>
    <row r="7" spans="1:29" ht="23.95" customHeight="1" x14ac:dyDescent="0.2">
      <c r="A7" s="195" t="str">
        <f>+datos!B9</f>
        <v>CONSTRUCCION DE  6410M2 (SEIS MIL CUATROCIENTOS DIEZ) DE PISO FIRME  A BASE DE CONCRETO HIDRAULICO EN VARIAS LOCALIDADES DEL MUNICIPIO DE HERMOSILLO, SONORA.</v>
      </c>
      <c r="B7" s="196"/>
      <c r="C7" s="186" t="s">
        <v>203</v>
      </c>
      <c r="D7" s="187"/>
      <c r="E7" s="187"/>
      <c r="F7" s="188"/>
      <c r="G7" s="186" t="s">
        <v>204</v>
      </c>
      <c r="H7" s="188"/>
    </row>
    <row r="8" spans="1:29" ht="32.25" customHeight="1" thickBot="1" x14ac:dyDescent="0.25">
      <c r="A8" s="197"/>
      <c r="B8" s="198"/>
      <c r="C8" s="192"/>
      <c r="D8" s="193"/>
      <c r="E8" s="193"/>
      <c r="F8" s="194"/>
      <c r="G8" s="192"/>
      <c r="H8" s="194"/>
    </row>
    <row r="9" spans="1:29" ht="3.8" customHeight="1" thickTop="1" thickBot="1" x14ac:dyDescent="0.25"/>
    <row r="10" spans="1:29" ht="16.45" customHeight="1" thickTop="1" thickBot="1" x14ac:dyDescent="0.25">
      <c r="A10" s="175" t="s">
        <v>94</v>
      </c>
      <c r="B10" s="176"/>
      <c r="C10" s="177"/>
      <c r="D10" s="175" t="s">
        <v>95</v>
      </c>
      <c r="E10" s="176"/>
      <c r="F10" s="176"/>
      <c r="G10" s="176"/>
      <c r="H10" s="177"/>
      <c r="I10" s="36"/>
      <c r="J10" s="36"/>
    </row>
    <row r="11" spans="1:29" ht="39" customHeight="1" thickTop="1" thickBot="1" x14ac:dyDescent="0.6">
      <c r="A11" s="37" t="s">
        <v>96</v>
      </c>
      <c r="B11" s="37" t="s">
        <v>97</v>
      </c>
      <c r="C11" s="37" t="s">
        <v>98</v>
      </c>
      <c r="D11" s="38" t="s">
        <v>99</v>
      </c>
      <c r="E11" s="37" t="s">
        <v>100</v>
      </c>
      <c r="F11" s="37" t="s">
        <v>101</v>
      </c>
      <c r="G11" s="171" t="s">
        <v>102</v>
      </c>
      <c r="H11" s="172"/>
      <c r="I11" s="91">
        <f>+datos!B4</f>
        <v>6410</v>
      </c>
      <c r="J11" s="90"/>
    </row>
    <row r="12" spans="1:29" ht="3.95" customHeight="1" thickTop="1" thickBot="1" x14ac:dyDescent="0.25">
      <c r="D12" s="39"/>
      <c r="E12" s="40"/>
      <c r="J12" s="41"/>
      <c r="K12" s="41"/>
      <c r="L12" s="41"/>
      <c r="M12" s="41"/>
      <c r="N12" s="41"/>
      <c r="O12" s="41"/>
      <c r="P12" s="41"/>
      <c r="Q12" s="41"/>
      <c r="R12" s="41"/>
      <c r="S12" s="41"/>
      <c r="T12" s="41"/>
    </row>
    <row r="13" spans="1:29" x14ac:dyDescent="0.2">
      <c r="A13" s="160" t="s">
        <v>253</v>
      </c>
      <c r="B13" s="161"/>
      <c r="C13" s="162"/>
      <c r="D13" s="155" t="s">
        <v>104</v>
      </c>
      <c r="E13" s="156"/>
      <c r="F13" s="156"/>
      <c r="G13" s="156"/>
      <c r="H13" s="156"/>
      <c r="J13" s="41"/>
      <c r="T13" s="41"/>
    </row>
    <row r="14" spans="1:29" s="43" customFormat="1" ht="60.75" customHeight="1" x14ac:dyDescent="0.3">
      <c r="A14" s="99" t="str">
        <f>+Hoja4!C3</f>
        <v>PC-01U</v>
      </c>
      <c r="B14" s="105" t="s">
        <v>254</v>
      </c>
      <c r="C14" s="106" t="str">
        <f>+Hoja4!E3</f>
        <v>M2</v>
      </c>
      <c r="D14" s="108">
        <f>+K14</f>
        <v>6410</v>
      </c>
      <c r="E14" s="101">
        <f>+OPUS!H3</f>
        <v>0</v>
      </c>
      <c r="F14" s="105"/>
      <c r="G14" s="199">
        <f t="shared" ref="G14" si="0">D14*E14</f>
        <v>0</v>
      </c>
      <c r="H14" s="200"/>
      <c r="I14" s="121">
        <v>1</v>
      </c>
      <c r="J14" s="100">
        <v>1</v>
      </c>
      <c r="K14" s="103">
        <f>+I14*$I$11</f>
        <v>6410</v>
      </c>
      <c r="T14" s="103"/>
      <c r="U14" s="103"/>
      <c r="V14" s="103"/>
      <c r="W14" s="103"/>
      <c r="X14" s="102"/>
      <c r="Y14" s="103"/>
      <c r="Z14" s="103"/>
      <c r="AA14" s="103"/>
      <c r="AB14" s="103"/>
      <c r="AC14" s="104"/>
    </row>
    <row r="15" spans="1:29" ht="13.5" customHeight="1" thickBot="1" x14ac:dyDescent="0.25">
      <c r="A15" s="27"/>
      <c r="D15" s="166" t="s">
        <v>253</v>
      </c>
      <c r="E15" s="167"/>
      <c r="F15" s="168"/>
      <c r="G15" s="169">
        <f>+SUM(G14:H14)</f>
        <v>0</v>
      </c>
      <c r="H15" s="170"/>
      <c r="I15" s="44"/>
      <c r="J15" s="41"/>
      <c r="K15" s="41"/>
      <c r="L15" s="41"/>
      <c r="M15" s="41"/>
      <c r="N15" s="41"/>
      <c r="O15" s="41"/>
      <c r="P15" s="41"/>
      <c r="Q15" s="41"/>
      <c r="R15" s="41"/>
      <c r="S15" s="42"/>
      <c r="T15" s="41"/>
      <c r="U15" s="43"/>
    </row>
    <row r="16" spans="1:29" ht="12.7" customHeight="1" thickBot="1" x14ac:dyDescent="0.25">
      <c r="A16" s="27"/>
      <c r="D16" s="46"/>
      <c r="E16" s="47"/>
      <c r="F16" s="47"/>
      <c r="G16" s="47"/>
      <c r="H16" s="48"/>
      <c r="I16" s="44"/>
      <c r="J16" s="41"/>
      <c r="K16" s="41"/>
      <c r="L16" s="41"/>
      <c r="M16" s="41"/>
      <c r="N16" s="41"/>
      <c r="O16" s="41"/>
      <c r="P16" s="42"/>
      <c r="Q16" s="41"/>
      <c r="R16" s="41"/>
      <c r="S16" s="42"/>
      <c r="T16" s="41"/>
    </row>
    <row r="17" spans="1:29" ht="3.8" customHeight="1" x14ac:dyDescent="0.2">
      <c r="A17" s="27"/>
      <c r="E17" s="45"/>
      <c r="F17" s="45"/>
      <c r="G17" s="49"/>
      <c r="H17" s="49"/>
      <c r="I17" s="44"/>
      <c r="J17" s="41"/>
      <c r="K17" s="41"/>
      <c r="L17" s="41"/>
      <c r="M17" s="41"/>
      <c r="N17" s="41"/>
      <c r="O17" s="41"/>
      <c r="P17" s="42"/>
      <c r="Q17" s="41"/>
      <c r="R17" s="41"/>
      <c r="S17" s="42"/>
      <c r="T17" s="41"/>
    </row>
    <row r="18" spans="1:29" ht="6.75" customHeight="1" x14ac:dyDescent="0.2">
      <c r="A18" s="26"/>
      <c r="D18" s="54"/>
      <c r="E18" s="57"/>
      <c r="F18" s="57"/>
      <c r="G18" s="56"/>
      <c r="H18" s="56"/>
      <c r="I18" s="44"/>
      <c r="J18" s="41"/>
      <c r="K18" s="41"/>
      <c r="L18" s="41"/>
      <c r="M18" s="41"/>
      <c r="N18" s="41"/>
      <c r="O18" s="41"/>
      <c r="P18" s="41"/>
      <c r="Q18" s="41"/>
      <c r="R18" s="41"/>
      <c r="S18" s="42"/>
      <c r="T18" s="41"/>
      <c r="U18" s="41"/>
      <c r="V18" s="41"/>
      <c r="W18" s="41"/>
      <c r="X18" s="44"/>
      <c r="Y18" s="41"/>
      <c r="Z18" s="41"/>
      <c r="AA18" s="42"/>
      <c r="AB18" s="41"/>
      <c r="AC18" s="42"/>
    </row>
    <row r="19" spans="1:29" s="58" customFormat="1" ht="3.8" customHeight="1" thickBot="1" x14ac:dyDescent="0.25">
      <c r="A19" s="64"/>
      <c r="B19" s="65"/>
      <c r="C19" s="66"/>
      <c r="D19" s="67"/>
      <c r="E19" s="68"/>
      <c r="F19" s="69"/>
      <c r="G19" s="68"/>
      <c r="H19" s="68"/>
      <c r="J19" s="63"/>
    </row>
    <row r="20" spans="1:29" ht="13.5" customHeight="1" thickBot="1" x14ac:dyDescent="0.25">
      <c r="A20" s="126" t="s">
        <v>111</v>
      </c>
      <c r="B20" s="126"/>
      <c r="C20" s="127"/>
      <c r="D20" s="128" t="s">
        <v>112</v>
      </c>
      <c r="E20" s="129"/>
      <c r="F20" s="130"/>
      <c r="G20" s="131">
        <f>+G15</f>
        <v>0</v>
      </c>
      <c r="H20" s="132"/>
      <c r="I20" s="122">
        <f>+G20/datos!B4</f>
        <v>0</v>
      </c>
    </row>
    <row r="21" spans="1:29" ht="13.5" customHeight="1" thickBot="1" x14ac:dyDescent="0.25">
      <c r="A21" s="70"/>
      <c r="B21" s="70"/>
      <c r="C21" s="71"/>
      <c r="D21" s="133"/>
      <c r="E21" s="134"/>
      <c r="F21" s="134"/>
      <c r="G21" s="134"/>
      <c r="H21" s="135"/>
    </row>
    <row r="22" spans="1:29" ht="13.5" customHeight="1" x14ac:dyDescent="0.2">
      <c r="A22" s="71"/>
      <c r="B22" s="71"/>
      <c r="C22" s="71"/>
      <c r="D22" s="72"/>
      <c r="E22" s="71"/>
      <c r="F22" s="71"/>
      <c r="G22" s="71"/>
      <c r="H22" s="71"/>
    </row>
    <row r="23" spans="1:29" x14ac:dyDescent="0.2">
      <c r="A23" s="3"/>
      <c r="B23" s="4"/>
    </row>
    <row r="24" spans="1:29" ht="25.55" customHeight="1" x14ac:dyDescent="0.2">
      <c r="A24" s="5"/>
      <c r="B24" s="6"/>
      <c r="L24" s="73"/>
    </row>
    <row r="25" spans="1:29" ht="24.75" customHeight="1" x14ac:dyDescent="0.2">
      <c r="A25" s="7"/>
      <c r="B25" s="8"/>
      <c r="L25" s="73"/>
    </row>
    <row r="26" spans="1:29" ht="12.05" customHeight="1" x14ac:dyDescent="0.2">
      <c r="A26" s="9"/>
      <c r="B26" s="6"/>
    </row>
    <row r="27" spans="1:29" ht="95.35" customHeight="1" x14ac:dyDescent="0.2">
      <c r="A27" s="10"/>
      <c r="B27" s="74"/>
    </row>
    <row r="28" spans="1:29" ht="26.3" customHeight="1" x14ac:dyDescent="0.2">
      <c r="A28" s="11"/>
      <c r="B28" s="6"/>
    </row>
    <row r="29" spans="1:29" ht="38.200000000000003" customHeight="1" x14ac:dyDescent="0.2">
      <c r="A29" s="11"/>
      <c r="B29" s="6"/>
    </row>
    <row r="30" spans="1:29" ht="23.95" customHeight="1" x14ac:dyDescent="0.2">
      <c r="A30" s="11"/>
      <c r="B30" s="6"/>
    </row>
    <row r="31" spans="1:29" ht="24.75" customHeight="1" x14ac:dyDescent="0.2">
      <c r="A31" s="12"/>
      <c r="B31" s="89"/>
    </row>
  </sheetData>
  <mergeCells count="18">
    <mergeCell ref="A20:C20"/>
    <mergeCell ref="D20:F20"/>
    <mergeCell ref="G20:H20"/>
    <mergeCell ref="D21:H21"/>
    <mergeCell ref="A7:B8"/>
    <mergeCell ref="A10:C10"/>
    <mergeCell ref="D10:H10"/>
    <mergeCell ref="G11:H11"/>
    <mergeCell ref="A13:C13"/>
    <mergeCell ref="D13:H13"/>
    <mergeCell ref="D15:F15"/>
    <mergeCell ref="G15:H15"/>
    <mergeCell ref="G1:H1"/>
    <mergeCell ref="C3:H4"/>
    <mergeCell ref="G14:H14"/>
    <mergeCell ref="C7:F8"/>
    <mergeCell ref="G7:H8"/>
    <mergeCell ref="G5:H5"/>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1" manualBreakCount="1">
    <brk id="21" max="10" man="1"/>
  </rowBreaks>
  <colBreaks count="1" manualBreakCount="1">
    <brk id="8" max="6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4:I47"/>
  <sheetViews>
    <sheetView topLeftCell="A24" workbookViewId="0">
      <selection activeCell="D40" sqref="D40:G47"/>
    </sheetView>
  </sheetViews>
  <sheetFormatPr baseColWidth="10" defaultRowHeight="15.05" x14ac:dyDescent="0.3"/>
  <cols>
    <col min="5" max="5" width="32.88671875" customWidth="1"/>
  </cols>
  <sheetData>
    <row r="4" spans="2:9" x14ac:dyDescent="0.3">
      <c r="B4" t="s">
        <v>0</v>
      </c>
      <c r="C4" t="s">
        <v>1</v>
      </c>
      <c r="E4" t="s">
        <v>2</v>
      </c>
      <c r="I4" s="1">
        <v>116600</v>
      </c>
    </row>
    <row r="5" spans="2:9" x14ac:dyDescent="0.3">
      <c r="B5" t="s">
        <v>0</v>
      </c>
      <c r="C5" t="s">
        <v>3</v>
      </c>
      <c r="E5" t="s">
        <v>4</v>
      </c>
      <c r="I5" s="1">
        <v>21033.97</v>
      </c>
    </row>
    <row r="6" spans="2:9" x14ac:dyDescent="0.3">
      <c r="C6" t="s">
        <v>5</v>
      </c>
      <c r="D6" t="s">
        <v>6</v>
      </c>
      <c r="E6" t="s">
        <v>7</v>
      </c>
      <c r="F6" t="s">
        <v>8</v>
      </c>
      <c r="G6">
        <v>44.56</v>
      </c>
      <c r="H6">
        <v>9.4499999999999993</v>
      </c>
      <c r="I6">
        <v>421.09</v>
      </c>
    </row>
    <row r="7" spans="2:9" x14ac:dyDescent="0.3">
      <c r="C7" t="s">
        <v>5</v>
      </c>
      <c r="D7" t="s">
        <v>9</v>
      </c>
      <c r="E7" t="s">
        <v>10</v>
      </c>
      <c r="F7" t="s">
        <v>11</v>
      </c>
      <c r="G7">
        <v>9.8800000000000008</v>
      </c>
      <c r="H7">
        <v>117.4</v>
      </c>
      <c r="I7" s="1">
        <v>1159.9100000000001</v>
      </c>
    </row>
    <row r="8" spans="2:9" x14ac:dyDescent="0.3">
      <c r="C8" t="s">
        <v>5</v>
      </c>
      <c r="D8" t="s">
        <v>12</v>
      </c>
      <c r="E8" t="s">
        <v>13</v>
      </c>
      <c r="F8" t="s">
        <v>11</v>
      </c>
      <c r="G8">
        <v>8.91</v>
      </c>
      <c r="H8">
        <v>140</v>
      </c>
      <c r="I8" s="1">
        <v>1247.4000000000001</v>
      </c>
    </row>
    <row r="9" spans="2:9" x14ac:dyDescent="0.3">
      <c r="C9" t="s">
        <v>5</v>
      </c>
      <c r="D9" t="s">
        <v>14</v>
      </c>
      <c r="E9" t="s">
        <v>15</v>
      </c>
      <c r="F9" t="s">
        <v>11</v>
      </c>
      <c r="G9">
        <v>8.91</v>
      </c>
      <c r="H9">
        <v>65.66</v>
      </c>
      <c r="I9">
        <v>585.03</v>
      </c>
    </row>
    <row r="10" spans="2:9" x14ac:dyDescent="0.3">
      <c r="C10" t="s">
        <v>5</v>
      </c>
      <c r="D10" t="s">
        <v>16</v>
      </c>
      <c r="E10" s="2" t="s">
        <v>17</v>
      </c>
      <c r="F10" t="s">
        <v>8</v>
      </c>
      <c r="G10">
        <v>44.56</v>
      </c>
      <c r="H10">
        <v>373.14</v>
      </c>
      <c r="I10" s="1">
        <v>16627.12</v>
      </c>
    </row>
    <row r="11" spans="2:9" x14ac:dyDescent="0.3">
      <c r="C11" t="s">
        <v>5</v>
      </c>
      <c r="D11" t="s">
        <v>18</v>
      </c>
      <c r="E11" s="2" t="s">
        <v>19</v>
      </c>
      <c r="F11" t="s">
        <v>20</v>
      </c>
      <c r="G11">
        <v>26.9</v>
      </c>
      <c r="H11">
        <v>36.93</v>
      </c>
      <c r="I11">
        <v>993.42</v>
      </c>
    </row>
    <row r="12" spans="2:9" x14ac:dyDescent="0.3">
      <c r="B12" t="s">
        <v>0</v>
      </c>
      <c r="C12" t="s">
        <v>3</v>
      </c>
      <c r="E12" t="s">
        <v>21</v>
      </c>
      <c r="I12" s="1">
        <v>29572.67</v>
      </c>
    </row>
    <row r="13" spans="2:9" x14ac:dyDescent="0.3">
      <c r="C13" t="s">
        <v>5</v>
      </c>
      <c r="D13" t="s">
        <v>22</v>
      </c>
      <c r="E13" s="2" t="s">
        <v>23</v>
      </c>
      <c r="F13" t="s">
        <v>8</v>
      </c>
      <c r="G13">
        <v>81.040000000000006</v>
      </c>
      <c r="H13">
        <v>219.73</v>
      </c>
      <c r="I13" s="1">
        <v>17806.919999999998</v>
      </c>
    </row>
    <row r="14" spans="2:9" x14ac:dyDescent="0.3">
      <c r="C14" t="s">
        <v>5</v>
      </c>
      <c r="D14" t="s">
        <v>24</v>
      </c>
      <c r="E14" s="2" t="s">
        <v>25</v>
      </c>
      <c r="F14" t="s">
        <v>20</v>
      </c>
      <c r="G14">
        <v>43.38</v>
      </c>
      <c r="H14">
        <v>134.97</v>
      </c>
      <c r="I14" s="1">
        <v>5855</v>
      </c>
    </row>
    <row r="15" spans="2:9" x14ac:dyDescent="0.3">
      <c r="C15" t="s">
        <v>5</v>
      </c>
      <c r="D15" t="s">
        <v>26</v>
      </c>
      <c r="E15" s="2" t="s">
        <v>27</v>
      </c>
      <c r="F15" t="s">
        <v>20</v>
      </c>
      <c r="G15">
        <v>40.159999999999997</v>
      </c>
      <c r="H15">
        <v>147.18</v>
      </c>
      <c r="I15" s="1">
        <v>5910.75</v>
      </c>
    </row>
    <row r="16" spans="2:9" x14ac:dyDescent="0.3">
      <c r="B16" t="s">
        <v>0</v>
      </c>
      <c r="C16" t="s">
        <v>3</v>
      </c>
      <c r="E16" t="s">
        <v>28</v>
      </c>
      <c r="I16" s="1">
        <v>27898.15</v>
      </c>
    </row>
    <row r="17" spans="2:9" x14ac:dyDescent="0.3">
      <c r="C17" t="s">
        <v>5</v>
      </c>
      <c r="D17" t="s">
        <v>29</v>
      </c>
      <c r="E17" s="2" t="s">
        <v>30</v>
      </c>
      <c r="F17" t="s">
        <v>8</v>
      </c>
      <c r="G17">
        <v>46.07</v>
      </c>
      <c r="H17">
        <v>471.13</v>
      </c>
      <c r="I17" s="1">
        <v>21704.959999999999</v>
      </c>
    </row>
    <row r="18" spans="2:9" x14ac:dyDescent="0.3">
      <c r="C18" t="s">
        <v>5</v>
      </c>
      <c r="D18" t="s">
        <v>31</v>
      </c>
      <c r="E18" t="s">
        <v>32</v>
      </c>
      <c r="F18" t="s">
        <v>8</v>
      </c>
      <c r="G18">
        <v>46.07</v>
      </c>
      <c r="H18">
        <v>134.43</v>
      </c>
      <c r="I18" s="1">
        <v>6193.19</v>
      </c>
    </row>
    <row r="19" spans="2:9" x14ac:dyDescent="0.3">
      <c r="B19" t="s">
        <v>0</v>
      </c>
      <c r="C19" t="s">
        <v>3</v>
      </c>
      <c r="E19" t="s">
        <v>33</v>
      </c>
      <c r="I19" s="1">
        <v>7729.03</v>
      </c>
    </row>
    <row r="20" spans="2:9" x14ac:dyDescent="0.3">
      <c r="C20" t="s">
        <v>5</v>
      </c>
      <c r="D20" t="s">
        <v>34</v>
      </c>
      <c r="E20" t="s">
        <v>35</v>
      </c>
      <c r="F20" t="s">
        <v>8</v>
      </c>
      <c r="G20">
        <v>39.71</v>
      </c>
      <c r="H20">
        <v>144.56</v>
      </c>
      <c r="I20" s="1">
        <v>5740.48</v>
      </c>
    </row>
    <row r="21" spans="2:9" x14ac:dyDescent="0.3">
      <c r="C21" t="s">
        <v>5</v>
      </c>
      <c r="D21" t="s">
        <v>36</v>
      </c>
      <c r="E21" t="s">
        <v>37</v>
      </c>
      <c r="F21" t="s">
        <v>20</v>
      </c>
      <c r="G21">
        <v>1.92</v>
      </c>
      <c r="H21">
        <v>78.08</v>
      </c>
      <c r="I21">
        <v>149.91</v>
      </c>
    </row>
    <row r="22" spans="2:9" x14ac:dyDescent="0.3">
      <c r="C22" t="s">
        <v>5</v>
      </c>
      <c r="D22" t="s">
        <v>38</v>
      </c>
      <c r="E22" s="2" t="s">
        <v>39</v>
      </c>
      <c r="F22" t="s">
        <v>8</v>
      </c>
      <c r="G22">
        <v>4</v>
      </c>
      <c r="H22">
        <v>249.33</v>
      </c>
      <c r="I22">
        <v>997.32</v>
      </c>
    </row>
    <row r="23" spans="2:9" x14ac:dyDescent="0.3">
      <c r="C23" t="s">
        <v>5</v>
      </c>
      <c r="D23" t="s">
        <v>40</v>
      </c>
      <c r="E23" s="2" t="s">
        <v>41</v>
      </c>
      <c r="F23" t="s">
        <v>8</v>
      </c>
      <c r="G23">
        <v>3.75</v>
      </c>
      <c r="H23">
        <v>217.32</v>
      </c>
      <c r="I23">
        <v>814.95</v>
      </c>
    </row>
    <row r="24" spans="2:9" x14ac:dyDescent="0.3">
      <c r="C24" t="s">
        <v>5</v>
      </c>
      <c r="D24" t="s">
        <v>42</v>
      </c>
      <c r="E24" t="s">
        <v>43</v>
      </c>
      <c r="F24" t="s">
        <v>8</v>
      </c>
      <c r="G24">
        <v>1</v>
      </c>
      <c r="H24">
        <v>26.37</v>
      </c>
      <c r="I24">
        <v>26.37</v>
      </c>
    </row>
    <row r="25" spans="2:9" x14ac:dyDescent="0.3">
      <c r="B25" t="s">
        <v>0</v>
      </c>
      <c r="C25" t="s">
        <v>3</v>
      </c>
      <c r="E25" t="s">
        <v>44</v>
      </c>
      <c r="I25" s="1">
        <v>10200.629999999999</v>
      </c>
    </row>
    <row r="26" spans="2:9" x14ac:dyDescent="0.3">
      <c r="C26" t="s">
        <v>5</v>
      </c>
      <c r="D26" t="s">
        <v>45</v>
      </c>
      <c r="E26" s="2" t="s">
        <v>46</v>
      </c>
      <c r="F26" t="s">
        <v>47</v>
      </c>
      <c r="G26">
        <v>1</v>
      </c>
      <c r="H26" s="1">
        <v>1875.8</v>
      </c>
      <c r="I26" s="1">
        <v>1875.8</v>
      </c>
    </row>
    <row r="27" spans="2:9" x14ac:dyDescent="0.3">
      <c r="C27" t="s">
        <v>5</v>
      </c>
      <c r="D27" t="s">
        <v>48</v>
      </c>
      <c r="E27" s="2" t="s">
        <v>49</v>
      </c>
      <c r="F27" t="s">
        <v>47</v>
      </c>
      <c r="G27">
        <v>2</v>
      </c>
      <c r="H27" s="1">
        <v>1066.69</v>
      </c>
      <c r="I27" s="1">
        <v>2133.38</v>
      </c>
    </row>
    <row r="28" spans="2:9" x14ac:dyDescent="0.3">
      <c r="C28" t="s">
        <v>5</v>
      </c>
      <c r="D28" t="s">
        <v>50</v>
      </c>
      <c r="E28" s="2" t="s">
        <v>51</v>
      </c>
      <c r="F28" t="s">
        <v>47</v>
      </c>
      <c r="G28">
        <v>1</v>
      </c>
      <c r="H28">
        <v>996.58</v>
      </c>
      <c r="I28">
        <v>996.58</v>
      </c>
    </row>
    <row r="29" spans="2:9" x14ac:dyDescent="0.3">
      <c r="C29" t="s">
        <v>5</v>
      </c>
      <c r="D29" t="s">
        <v>52</v>
      </c>
      <c r="E29" s="2" t="s">
        <v>53</v>
      </c>
      <c r="F29" t="s">
        <v>47</v>
      </c>
      <c r="G29">
        <v>3</v>
      </c>
      <c r="H29">
        <v>987.18</v>
      </c>
      <c r="I29" s="1">
        <v>2961.54</v>
      </c>
    </row>
    <row r="30" spans="2:9" x14ac:dyDescent="0.3">
      <c r="C30" t="s">
        <v>5</v>
      </c>
      <c r="D30" t="s">
        <v>54</v>
      </c>
      <c r="E30" s="2" t="s">
        <v>55</v>
      </c>
      <c r="F30" t="s">
        <v>47</v>
      </c>
      <c r="G30">
        <v>1</v>
      </c>
      <c r="H30">
        <v>698.79</v>
      </c>
      <c r="I30">
        <v>698.79</v>
      </c>
    </row>
    <row r="31" spans="2:9" x14ac:dyDescent="0.3">
      <c r="C31" t="s">
        <v>5</v>
      </c>
      <c r="D31" t="s">
        <v>56</v>
      </c>
      <c r="E31" s="2" t="s">
        <v>57</v>
      </c>
      <c r="F31" t="s">
        <v>47</v>
      </c>
      <c r="G31">
        <v>1</v>
      </c>
      <c r="H31" s="1">
        <v>1534.54</v>
      </c>
      <c r="I31" s="1">
        <v>1534.54</v>
      </c>
    </row>
    <row r="32" spans="2:9" x14ac:dyDescent="0.3">
      <c r="B32" t="s">
        <v>0</v>
      </c>
      <c r="C32" t="s">
        <v>3</v>
      </c>
      <c r="E32" t="s">
        <v>58</v>
      </c>
      <c r="I32" s="1">
        <v>7635.94</v>
      </c>
    </row>
    <row r="33" spans="2:9" x14ac:dyDescent="0.3">
      <c r="C33" t="s">
        <v>5</v>
      </c>
      <c r="D33" t="s">
        <v>59</v>
      </c>
      <c r="E33" s="2" t="s">
        <v>60</v>
      </c>
      <c r="F33" t="s">
        <v>47</v>
      </c>
      <c r="G33">
        <v>1</v>
      </c>
      <c r="H33">
        <v>481.41</v>
      </c>
      <c r="I33">
        <v>481.41</v>
      </c>
    </row>
    <row r="34" spans="2:9" x14ac:dyDescent="0.3">
      <c r="C34" t="s">
        <v>5</v>
      </c>
      <c r="D34" t="s">
        <v>61</v>
      </c>
      <c r="E34" t="s">
        <v>62</v>
      </c>
      <c r="F34" t="s">
        <v>63</v>
      </c>
      <c r="G34">
        <v>9</v>
      </c>
      <c r="H34">
        <v>358.32</v>
      </c>
      <c r="I34" s="1">
        <v>3224.88</v>
      </c>
    </row>
    <row r="35" spans="2:9" x14ac:dyDescent="0.3">
      <c r="C35" t="s">
        <v>5</v>
      </c>
      <c r="D35" t="s">
        <v>64</v>
      </c>
      <c r="E35" t="s">
        <v>65</v>
      </c>
      <c r="F35" t="s">
        <v>63</v>
      </c>
      <c r="G35">
        <v>3</v>
      </c>
      <c r="H35">
        <v>310.39</v>
      </c>
      <c r="I35">
        <v>931.17</v>
      </c>
    </row>
    <row r="36" spans="2:9" x14ac:dyDescent="0.3">
      <c r="C36" t="s">
        <v>5</v>
      </c>
      <c r="D36" t="s">
        <v>66</v>
      </c>
      <c r="E36" t="s">
        <v>67</v>
      </c>
      <c r="F36" t="s">
        <v>63</v>
      </c>
      <c r="G36">
        <v>2</v>
      </c>
      <c r="H36">
        <v>355.65</v>
      </c>
      <c r="I36">
        <v>711.3</v>
      </c>
    </row>
    <row r="37" spans="2:9" x14ac:dyDescent="0.3">
      <c r="C37" t="s">
        <v>5</v>
      </c>
      <c r="D37" t="s">
        <v>68</v>
      </c>
      <c r="E37" t="s">
        <v>69</v>
      </c>
      <c r="F37" t="s">
        <v>63</v>
      </c>
      <c r="G37">
        <v>7</v>
      </c>
      <c r="H37">
        <v>279.08</v>
      </c>
      <c r="I37" s="1">
        <v>1953.56</v>
      </c>
    </row>
    <row r="38" spans="2:9" x14ac:dyDescent="0.3">
      <c r="C38" t="s">
        <v>5</v>
      </c>
      <c r="D38" t="s">
        <v>70</v>
      </c>
      <c r="E38" t="s">
        <v>71</v>
      </c>
      <c r="F38" t="s">
        <v>47</v>
      </c>
      <c r="G38">
        <v>7</v>
      </c>
      <c r="H38">
        <v>47.66</v>
      </c>
      <c r="I38">
        <v>333.62</v>
      </c>
    </row>
    <row r="39" spans="2:9" x14ac:dyDescent="0.3">
      <c r="B39" t="s">
        <v>0</v>
      </c>
      <c r="C39" t="s">
        <v>3</v>
      </c>
      <c r="E39" t="s">
        <v>72</v>
      </c>
      <c r="I39" s="1">
        <v>12529.61</v>
      </c>
    </row>
    <row r="40" spans="2:9" x14ac:dyDescent="0.3">
      <c r="C40" t="s">
        <v>5</v>
      </c>
      <c r="D40" t="s">
        <v>73</v>
      </c>
      <c r="E40" s="2" t="s">
        <v>74</v>
      </c>
      <c r="F40" t="s">
        <v>63</v>
      </c>
      <c r="G40">
        <v>5</v>
      </c>
      <c r="H40">
        <v>364.4</v>
      </c>
      <c r="I40" s="1">
        <v>1822</v>
      </c>
    </row>
    <row r="41" spans="2:9" x14ac:dyDescent="0.3">
      <c r="C41" t="s">
        <v>5</v>
      </c>
      <c r="D41" t="s">
        <v>75</v>
      </c>
      <c r="E41" s="2" t="s">
        <v>76</v>
      </c>
      <c r="F41" t="s">
        <v>63</v>
      </c>
      <c r="G41">
        <v>5</v>
      </c>
      <c r="H41">
        <v>442.83</v>
      </c>
      <c r="I41" s="1">
        <v>2214.15</v>
      </c>
    </row>
    <row r="42" spans="2:9" x14ac:dyDescent="0.3">
      <c r="C42" t="s">
        <v>5</v>
      </c>
      <c r="D42" t="s">
        <v>77</v>
      </c>
      <c r="E42" t="s">
        <v>78</v>
      </c>
      <c r="F42" t="s">
        <v>47</v>
      </c>
      <c r="G42">
        <v>1</v>
      </c>
      <c r="H42" s="1">
        <v>1567.81</v>
      </c>
      <c r="I42" s="1">
        <v>1567.81</v>
      </c>
    </row>
    <row r="43" spans="2:9" x14ac:dyDescent="0.3">
      <c r="C43" t="s">
        <v>5</v>
      </c>
      <c r="D43" t="s">
        <v>79</v>
      </c>
      <c r="E43" t="s">
        <v>80</v>
      </c>
      <c r="F43" t="s">
        <v>47</v>
      </c>
      <c r="G43">
        <v>1</v>
      </c>
      <c r="H43" s="1">
        <v>1203.52</v>
      </c>
      <c r="I43" s="1">
        <v>1203.52</v>
      </c>
    </row>
    <row r="44" spans="2:9" x14ac:dyDescent="0.3">
      <c r="C44" t="s">
        <v>5</v>
      </c>
      <c r="D44" t="s">
        <v>81</v>
      </c>
      <c r="E44" t="s">
        <v>82</v>
      </c>
      <c r="F44" t="s">
        <v>47</v>
      </c>
      <c r="G44">
        <v>1</v>
      </c>
      <c r="H44" s="1">
        <v>1723.06</v>
      </c>
      <c r="I44" s="1">
        <v>1723.06</v>
      </c>
    </row>
    <row r="45" spans="2:9" x14ac:dyDescent="0.3">
      <c r="C45" t="s">
        <v>5</v>
      </c>
      <c r="D45" t="s">
        <v>83</v>
      </c>
      <c r="E45" s="2" t="s">
        <v>84</v>
      </c>
      <c r="F45" t="s">
        <v>47</v>
      </c>
      <c r="G45">
        <v>1</v>
      </c>
      <c r="H45">
        <v>671.94</v>
      </c>
      <c r="I45">
        <v>671.94</v>
      </c>
    </row>
    <row r="46" spans="2:9" x14ac:dyDescent="0.3">
      <c r="C46" t="s">
        <v>5</v>
      </c>
      <c r="D46" t="s">
        <v>85</v>
      </c>
      <c r="E46" s="2" t="s">
        <v>86</v>
      </c>
      <c r="F46" t="s">
        <v>47</v>
      </c>
      <c r="G46">
        <v>1</v>
      </c>
      <c r="H46" s="1">
        <v>2027.04</v>
      </c>
      <c r="I46" s="1">
        <v>2027.04</v>
      </c>
    </row>
    <row r="47" spans="2:9" x14ac:dyDescent="0.3">
      <c r="C47" t="s">
        <v>5</v>
      </c>
      <c r="D47" t="s">
        <v>87</v>
      </c>
      <c r="E47" s="2" t="s">
        <v>88</v>
      </c>
      <c r="F47" t="s">
        <v>47</v>
      </c>
      <c r="G47">
        <v>1</v>
      </c>
      <c r="H47" s="1">
        <v>1300.0899999999999</v>
      </c>
      <c r="I47" s="1">
        <v>1300.0899999999999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5.05"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heetViews>
  <sheetFormatPr baseColWidth="10" defaultRowHeight="15.05"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2"/>
  <sheetViews>
    <sheetView workbookViewId="0">
      <selection activeCell="D2" sqref="D2:D32"/>
    </sheetView>
  </sheetViews>
  <sheetFormatPr baseColWidth="10" defaultRowHeight="15.05" x14ac:dyDescent="0.3"/>
  <cols>
    <col min="1" max="2" width="0.5546875" customWidth="1"/>
    <col min="4" max="4" width="59.88671875" customWidth="1"/>
  </cols>
  <sheetData>
    <row r="1" spans="1:8" x14ac:dyDescent="0.3">
      <c r="A1" t="s">
        <v>0</v>
      </c>
      <c r="B1" t="s">
        <v>1</v>
      </c>
      <c r="D1" t="s">
        <v>155</v>
      </c>
      <c r="H1" s="1"/>
    </row>
    <row r="2" spans="1:8" x14ac:dyDescent="0.3">
      <c r="A2" t="s">
        <v>0</v>
      </c>
      <c r="B2" t="s">
        <v>3</v>
      </c>
      <c r="C2" t="s">
        <v>156</v>
      </c>
      <c r="D2" t="s">
        <v>143</v>
      </c>
      <c r="H2" s="1"/>
    </row>
    <row r="3" spans="1:8" x14ac:dyDescent="0.3">
      <c r="B3" t="s">
        <v>5</v>
      </c>
      <c r="C3" t="s">
        <v>157</v>
      </c>
      <c r="D3" t="s">
        <v>7</v>
      </c>
      <c r="E3" t="s">
        <v>8</v>
      </c>
      <c r="F3">
        <v>16.48</v>
      </c>
    </row>
    <row r="4" spans="1:8" x14ac:dyDescent="0.3">
      <c r="B4" t="s">
        <v>5</v>
      </c>
      <c r="C4" t="s">
        <v>158</v>
      </c>
      <c r="D4" t="s">
        <v>10</v>
      </c>
      <c r="E4" t="s">
        <v>11</v>
      </c>
      <c r="F4">
        <v>0.38</v>
      </c>
    </row>
    <row r="5" spans="1:8" x14ac:dyDescent="0.3">
      <c r="B5" t="s">
        <v>5</v>
      </c>
      <c r="C5" t="s">
        <v>159</v>
      </c>
      <c r="D5" s="2" t="s">
        <v>160</v>
      </c>
      <c r="E5" t="s">
        <v>8</v>
      </c>
      <c r="F5">
        <v>16.48</v>
      </c>
      <c r="H5" s="1"/>
    </row>
    <row r="6" spans="1:8" x14ac:dyDescent="0.3">
      <c r="B6" t="s">
        <v>5</v>
      </c>
      <c r="C6" t="s">
        <v>161</v>
      </c>
      <c r="D6" s="2" t="s">
        <v>19</v>
      </c>
      <c r="E6" t="s">
        <v>115</v>
      </c>
      <c r="F6">
        <v>15.76</v>
      </c>
    </row>
    <row r="7" spans="1:8" x14ac:dyDescent="0.25">
      <c r="B7" t="s">
        <v>5</v>
      </c>
      <c r="C7" t="s">
        <v>162</v>
      </c>
      <c r="D7" t="s">
        <v>117</v>
      </c>
      <c r="E7" t="s">
        <v>8</v>
      </c>
      <c r="F7">
        <v>16.48</v>
      </c>
    </row>
    <row r="8" spans="1:8" x14ac:dyDescent="0.3">
      <c r="A8" t="s">
        <v>0</v>
      </c>
      <c r="B8" t="s">
        <v>3</v>
      </c>
      <c r="C8" t="s">
        <v>163</v>
      </c>
      <c r="D8" t="s">
        <v>164</v>
      </c>
      <c r="H8" s="1"/>
    </row>
    <row r="9" spans="1:8" x14ac:dyDescent="0.3">
      <c r="B9" t="s">
        <v>5</v>
      </c>
      <c r="C9" t="s">
        <v>165</v>
      </c>
      <c r="D9" s="2" t="s">
        <v>144</v>
      </c>
      <c r="E9" t="s">
        <v>8</v>
      </c>
      <c r="F9">
        <v>30.55</v>
      </c>
      <c r="H9" s="1"/>
    </row>
    <row r="10" spans="1:8" x14ac:dyDescent="0.3">
      <c r="B10" t="s">
        <v>5</v>
      </c>
      <c r="C10" t="s">
        <v>166</v>
      </c>
      <c r="D10" s="2" t="s">
        <v>167</v>
      </c>
      <c r="E10" t="s">
        <v>115</v>
      </c>
      <c r="F10">
        <v>10.06</v>
      </c>
      <c r="H10" s="1"/>
    </row>
    <row r="11" spans="1:8" x14ac:dyDescent="0.3">
      <c r="B11" t="s">
        <v>5</v>
      </c>
      <c r="C11" t="s">
        <v>168</v>
      </c>
      <c r="D11" t="s">
        <v>169</v>
      </c>
      <c r="E11" t="s">
        <v>115</v>
      </c>
      <c r="F11">
        <v>10.029999999999999</v>
      </c>
    </row>
    <row r="12" spans="1:8" x14ac:dyDescent="0.3">
      <c r="B12" t="s">
        <v>5</v>
      </c>
      <c r="C12" t="s">
        <v>170</v>
      </c>
      <c r="D12" s="2" t="s">
        <v>123</v>
      </c>
      <c r="E12" t="s">
        <v>115</v>
      </c>
      <c r="F12">
        <v>15.76</v>
      </c>
      <c r="H12" s="1"/>
    </row>
    <row r="13" spans="1:8" x14ac:dyDescent="0.3">
      <c r="B13" t="s">
        <v>5</v>
      </c>
      <c r="C13" t="s">
        <v>171</v>
      </c>
      <c r="D13" s="2" t="s">
        <v>145</v>
      </c>
      <c r="E13" t="s">
        <v>8</v>
      </c>
      <c r="F13">
        <v>4.03</v>
      </c>
      <c r="H13" s="1"/>
    </row>
    <row r="14" spans="1:8" x14ac:dyDescent="0.3">
      <c r="B14" t="s">
        <v>5</v>
      </c>
      <c r="C14" t="s">
        <v>172</v>
      </c>
      <c r="D14" s="2" t="s">
        <v>146</v>
      </c>
      <c r="E14" t="s">
        <v>147</v>
      </c>
      <c r="F14">
        <v>2.27</v>
      </c>
    </row>
    <row r="15" spans="1:8" x14ac:dyDescent="0.3">
      <c r="B15" t="s">
        <v>5</v>
      </c>
      <c r="C15" t="s">
        <v>173</v>
      </c>
      <c r="D15" t="s">
        <v>148</v>
      </c>
      <c r="E15" t="s">
        <v>149</v>
      </c>
      <c r="F15">
        <v>2</v>
      </c>
    </row>
    <row r="16" spans="1:8" x14ac:dyDescent="0.3">
      <c r="A16" t="s">
        <v>0</v>
      </c>
      <c r="B16" t="s">
        <v>3</v>
      </c>
      <c r="C16" t="s">
        <v>174</v>
      </c>
      <c r="D16" t="s">
        <v>150</v>
      </c>
      <c r="H16" s="1"/>
    </row>
    <row r="17" spans="1:8" x14ac:dyDescent="0.3">
      <c r="B17" t="s">
        <v>5</v>
      </c>
      <c r="C17" t="s">
        <v>175</v>
      </c>
      <c r="D17" s="2" t="s">
        <v>176</v>
      </c>
      <c r="E17" t="s">
        <v>8</v>
      </c>
      <c r="F17">
        <v>16.48</v>
      </c>
      <c r="H17" s="1"/>
    </row>
    <row r="18" spans="1:8" x14ac:dyDescent="0.3">
      <c r="B18" t="s">
        <v>5</v>
      </c>
      <c r="C18" t="s">
        <v>177</v>
      </c>
      <c r="D18" t="s">
        <v>210</v>
      </c>
      <c r="E18" t="s">
        <v>8</v>
      </c>
      <c r="F18">
        <v>16.48</v>
      </c>
    </row>
    <row r="19" spans="1:8" x14ac:dyDescent="0.3">
      <c r="A19" t="s">
        <v>0</v>
      </c>
      <c r="B19" t="s">
        <v>3</v>
      </c>
      <c r="C19" t="s">
        <v>178</v>
      </c>
      <c r="D19" t="s">
        <v>151</v>
      </c>
      <c r="H19" s="1"/>
    </row>
    <row r="20" spans="1:8" x14ac:dyDescent="0.3">
      <c r="B20" t="s">
        <v>5</v>
      </c>
      <c r="C20" t="s">
        <v>179</v>
      </c>
      <c r="D20" t="s">
        <v>152</v>
      </c>
      <c r="E20" t="s">
        <v>20</v>
      </c>
      <c r="F20">
        <v>8.92</v>
      </c>
    </row>
    <row r="21" spans="1:8" x14ac:dyDescent="0.3">
      <c r="B21" t="s">
        <v>5</v>
      </c>
      <c r="C21" t="s">
        <v>180</v>
      </c>
      <c r="D21" t="s">
        <v>35</v>
      </c>
      <c r="E21" t="s">
        <v>8</v>
      </c>
      <c r="F21">
        <v>14.59</v>
      </c>
      <c r="H21" s="1"/>
    </row>
    <row r="22" spans="1:8" x14ac:dyDescent="0.3">
      <c r="B22" t="s">
        <v>5</v>
      </c>
      <c r="C22" t="s">
        <v>181</v>
      </c>
      <c r="D22" t="s">
        <v>211</v>
      </c>
      <c r="E22" t="s">
        <v>128</v>
      </c>
      <c r="F22">
        <v>1</v>
      </c>
    </row>
    <row r="23" spans="1:8" x14ac:dyDescent="0.3">
      <c r="B23" t="s">
        <v>5</v>
      </c>
      <c r="C23" t="s">
        <v>182</v>
      </c>
      <c r="D23" t="s">
        <v>212</v>
      </c>
      <c r="E23" t="s">
        <v>8</v>
      </c>
      <c r="F23">
        <v>92.95</v>
      </c>
      <c r="H23" s="1"/>
    </row>
    <row r="24" spans="1:8" x14ac:dyDescent="0.3">
      <c r="B24" t="s">
        <v>5</v>
      </c>
      <c r="C24" t="s">
        <v>183</v>
      </c>
      <c r="D24" t="s">
        <v>184</v>
      </c>
      <c r="E24" t="s">
        <v>147</v>
      </c>
      <c r="F24">
        <v>78.36</v>
      </c>
      <c r="H24" s="1"/>
    </row>
    <row r="25" spans="1:8" x14ac:dyDescent="0.3">
      <c r="A25" t="s">
        <v>0</v>
      </c>
      <c r="B25" t="s">
        <v>3</v>
      </c>
      <c r="C25" t="s">
        <v>185</v>
      </c>
      <c r="D25" t="s">
        <v>153</v>
      </c>
      <c r="H25" s="1"/>
    </row>
    <row r="26" spans="1:8" x14ac:dyDescent="0.3">
      <c r="B26" t="s">
        <v>5</v>
      </c>
      <c r="C26" t="s">
        <v>186</v>
      </c>
      <c r="D26" s="2" t="s">
        <v>53</v>
      </c>
      <c r="E26" t="s">
        <v>128</v>
      </c>
      <c r="F26">
        <v>1</v>
      </c>
    </row>
    <row r="27" spans="1:8" x14ac:dyDescent="0.3">
      <c r="B27" t="s">
        <v>5</v>
      </c>
      <c r="C27" t="s">
        <v>187</v>
      </c>
      <c r="D27" s="2" t="s">
        <v>213</v>
      </c>
      <c r="E27" t="s">
        <v>128</v>
      </c>
      <c r="F27">
        <v>1</v>
      </c>
      <c r="G27" s="1"/>
      <c r="H27" s="1"/>
    </row>
    <row r="28" spans="1:8" x14ac:dyDescent="0.3">
      <c r="A28" t="s">
        <v>0</v>
      </c>
      <c r="B28" t="s">
        <v>3</v>
      </c>
      <c r="C28" t="s">
        <v>188</v>
      </c>
      <c r="D28" t="s">
        <v>154</v>
      </c>
      <c r="H28" s="1"/>
    </row>
    <row r="29" spans="1:8" x14ac:dyDescent="0.3">
      <c r="B29" t="s">
        <v>5</v>
      </c>
      <c r="C29" t="s">
        <v>189</v>
      </c>
      <c r="D29" t="s">
        <v>129</v>
      </c>
      <c r="E29" t="s">
        <v>130</v>
      </c>
      <c r="F29">
        <v>1</v>
      </c>
    </row>
    <row r="30" spans="1:8" x14ac:dyDescent="0.3">
      <c r="B30" t="s">
        <v>5</v>
      </c>
      <c r="C30" t="s">
        <v>190</v>
      </c>
      <c r="D30" t="s">
        <v>65</v>
      </c>
      <c r="E30" t="s">
        <v>130</v>
      </c>
      <c r="F30">
        <v>1</v>
      </c>
    </row>
    <row r="31" spans="1:8" x14ac:dyDescent="0.3">
      <c r="B31" t="s">
        <v>5</v>
      </c>
      <c r="C31" t="s">
        <v>191</v>
      </c>
      <c r="D31" s="2" t="s">
        <v>192</v>
      </c>
      <c r="E31" t="s">
        <v>130</v>
      </c>
      <c r="F31">
        <v>1</v>
      </c>
    </row>
    <row r="32" spans="1:8" x14ac:dyDescent="0.3">
      <c r="B32" t="s">
        <v>5</v>
      </c>
      <c r="C32" t="s">
        <v>193</v>
      </c>
      <c r="D32" t="s">
        <v>194</v>
      </c>
      <c r="E32" t="s">
        <v>128</v>
      </c>
      <c r="F3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10"/>
  <sheetViews>
    <sheetView workbookViewId="0">
      <selection activeCell="B6" sqref="B6"/>
    </sheetView>
  </sheetViews>
  <sheetFormatPr baseColWidth="10" defaultRowHeight="15.05" x14ac:dyDescent="0.3"/>
  <cols>
    <col min="1" max="1" width="17.33203125" style="111" customWidth="1"/>
    <col min="2" max="2" width="62.109375" customWidth="1"/>
  </cols>
  <sheetData>
    <row r="1" spans="1:9" x14ac:dyDescent="0.25">
      <c r="A1" s="111" t="s">
        <v>198</v>
      </c>
    </row>
    <row r="2" spans="1:9" x14ac:dyDescent="0.25">
      <c r="A2" s="111" t="s">
        <v>195</v>
      </c>
      <c r="B2" t="s">
        <v>209</v>
      </c>
    </row>
    <row r="3" spans="1:9" x14ac:dyDescent="0.25">
      <c r="A3" s="111" t="s">
        <v>197</v>
      </c>
      <c r="B3" t="s">
        <v>252</v>
      </c>
    </row>
    <row r="4" spans="1:9" x14ac:dyDescent="0.25">
      <c r="A4" s="111" t="s">
        <v>196</v>
      </c>
      <c r="B4" s="119">
        <v>6410</v>
      </c>
    </row>
    <row r="5" spans="1:9" x14ac:dyDescent="0.25">
      <c r="B5" t="s">
        <v>255</v>
      </c>
    </row>
    <row r="6" spans="1:9" x14ac:dyDescent="0.25">
      <c r="A6" s="111" t="s">
        <v>205</v>
      </c>
      <c r="B6" s="117"/>
      <c r="H6">
        <f t="shared" ref="H6:H8" si="0">+H5+1</f>
        <v>1</v>
      </c>
      <c r="I6" t="str">
        <f t="shared" ref="I6:I8" si="1">CHAR(H6)</f>
        <v>_x0001_</v>
      </c>
    </row>
    <row r="7" spans="1:9" x14ac:dyDescent="0.25">
      <c r="A7" s="111" t="s">
        <v>206</v>
      </c>
      <c r="B7" s="117" t="str">
        <f>IF(+B6="","",+B6+B8-1)</f>
        <v/>
      </c>
      <c r="H7">
        <f t="shared" si="0"/>
        <v>2</v>
      </c>
      <c r="I7" t="str">
        <f t="shared" si="1"/>
        <v>_x0002_</v>
      </c>
    </row>
    <row r="8" spans="1:9" x14ac:dyDescent="0.25">
      <c r="A8" s="111" t="s">
        <v>207</v>
      </c>
      <c r="B8" s="119">
        <v>150</v>
      </c>
      <c r="H8">
        <f t="shared" si="0"/>
        <v>3</v>
      </c>
      <c r="I8" t="str">
        <f t="shared" si="1"/>
        <v>_x0003_</v>
      </c>
    </row>
    <row r="9" spans="1:9" s="109" customFormat="1" ht="81.099999999999994" customHeight="1" x14ac:dyDescent="0.25">
      <c r="A9" s="112" t="s">
        <v>199</v>
      </c>
      <c r="B9" s="110" t="str">
        <f>CONCATENATE("CONSTRUCCION DE  ",B4,"M2 (",B5,") DE PISO FIRME","  A BASE DE CONCRETO HIDRAULICO EN ",B2," LOCALIDADES DEL MUNICIPIO DE ",B3,", SONORA.")</f>
        <v>CONSTRUCCION DE  6410M2 (SEIS MIL CUATROCIENTOS DIEZ) DE PISO FIRME  A BASE DE CONCRETO HIDRAULICO EN VARIAS LOCALIDADES DEL MUNICIPIO DE HERMOSILLO, SONORA.</v>
      </c>
    </row>
    <row r="10" spans="1:9" x14ac:dyDescent="0.3">
      <c r="A10" s="111" t="s">
        <v>208</v>
      </c>
      <c r="B10" s="117"/>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H1" sqref="H1:H1048576"/>
    </sheetView>
  </sheetViews>
  <sheetFormatPr baseColWidth="10" defaultRowHeight="15.05" x14ac:dyDescent="0.3"/>
  <cols>
    <col min="1" max="2" width="3.44140625" customWidth="1"/>
    <col min="5" max="5" width="37.44140625" customWidth="1"/>
    <col min="7" max="9" width="11.44140625" style="120"/>
  </cols>
  <sheetData>
    <row r="1" spans="1:9" x14ac:dyDescent="0.3">
      <c r="A1" t="s">
        <v>0</v>
      </c>
      <c r="B1" t="s">
        <v>1</v>
      </c>
      <c r="E1" t="s">
        <v>214</v>
      </c>
      <c r="I1" s="120">
        <v>52000</v>
      </c>
    </row>
    <row r="2" spans="1:9" x14ac:dyDescent="0.3">
      <c r="A2" t="s">
        <v>0</v>
      </c>
      <c r="B2" t="s">
        <v>3</v>
      </c>
      <c r="C2" t="s">
        <v>156</v>
      </c>
      <c r="E2" t="s">
        <v>215</v>
      </c>
      <c r="I2" s="120">
        <v>8056.64</v>
      </c>
    </row>
    <row r="3" spans="1:9" x14ac:dyDescent="0.3">
      <c r="B3" t="s">
        <v>5</v>
      </c>
      <c r="C3" t="s">
        <v>157</v>
      </c>
      <c r="D3" t="s">
        <v>216</v>
      </c>
      <c r="E3" t="s">
        <v>7</v>
      </c>
      <c r="F3" t="s">
        <v>8</v>
      </c>
      <c r="G3" s="120">
        <v>16.649999999999999</v>
      </c>
      <c r="I3" s="120">
        <v>199.8</v>
      </c>
    </row>
    <row r="4" spans="1:9" x14ac:dyDescent="0.3">
      <c r="B4" t="s">
        <v>5</v>
      </c>
      <c r="C4" t="s">
        <v>158</v>
      </c>
      <c r="D4" t="s">
        <v>217</v>
      </c>
      <c r="E4" t="s">
        <v>10</v>
      </c>
      <c r="F4" t="s">
        <v>11</v>
      </c>
      <c r="G4" s="120">
        <v>0.26</v>
      </c>
      <c r="I4" s="120">
        <v>32.979999999999997</v>
      </c>
    </row>
    <row r="5" spans="1:9" x14ac:dyDescent="0.3">
      <c r="B5" t="s">
        <v>5</v>
      </c>
      <c r="C5" t="s">
        <v>159</v>
      </c>
      <c r="D5" t="s">
        <v>218</v>
      </c>
      <c r="E5" t="s">
        <v>219</v>
      </c>
      <c r="F5" t="s">
        <v>8</v>
      </c>
      <c r="G5" s="120">
        <v>16.649999999999999</v>
      </c>
      <c r="I5" s="120">
        <v>7592.07</v>
      </c>
    </row>
    <row r="6" spans="1:9" x14ac:dyDescent="0.3">
      <c r="B6" t="s">
        <v>5</v>
      </c>
      <c r="C6" t="s">
        <v>161</v>
      </c>
      <c r="D6" t="s">
        <v>220</v>
      </c>
      <c r="E6" t="s">
        <v>221</v>
      </c>
      <c r="F6" t="s">
        <v>115</v>
      </c>
      <c r="G6" s="120">
        <v>13.98</v>
      </c>
      <c r="I6" s="120">
        <v>231.79</v>
      </c>
    </row>
    <row r="7" spans="1:9" x14ac:dyDescent="0.3">
      <c r="A7" t="s">
        <v>0</v>
      </c>
      <c r="B7" t="s">
        <v>3</v>
      </c>
      <c r="C7" t="s">
        <v>163</v>
      </c>
      <c r="E7" t="s">
        <v>222</v>
      </c>
      <c r="I7" s="120">
        <v>13625.54</v>
      </c>
    </row>
    <row r="8" spans="1:9" x14ac:dyDescent="0.3">
      <c r="B8" t="s">
        <v>5</v>
      </c>
      <c r="C8" t="s">
        <v>165</v>
      </c>
      <c r="D8" t="s">
        <v>223</v>
      </c>
      <c r="E8" t="s">
        <v>224</v>
      </c>
      <c r="F8" t="s">
        <v>8</v>
      </c>
      <c r="G8" s="120">
        <v>32.06</v>
      </c>
      <c r="I8" s="120">
        <v>9168.84</v>
      </c>
    </row>
    <row r="9" spans="1:9" x14ac:dyDescent="0.3">
      <c r="B9" t="s">
        <v>5</v>
      </c>
      <c r="C9" t="s">
        <v>166</v>
      </c>
      <c r="D9" t="s">
        <v>225</v>
      </c>
      <c r="E9" t="s">
        <v>167</v>
      </c>
      <c r="F9" t="s">
        <v>115</v>
      </c>
      <c r="G9" s="120">
        <v>9.06</v>
      </c>
      <c r="I9" s="120">
        <v>1292.5899999999999</v>
      </c>
    </row>
    <row r="10" spans="1:9" x14ac:dyDescent="0.3">
      <c r="B10" t="s">
        <v>5</v>
      </c>
      <c r="C10" t="s">
        <v>168</v>
      </c>
      <c r="D10" t="s">
        <v>226</v>
      </c>
      <c r="E10" t="s">
        <v>169</v>
      </c>
      <c r="F10" t="s">
        <v>115</v>
      </c>
      <c r="G10" s="120">
        <v>9.09</v>
      </c>
      <c r="I10" s="120">
        <v>394.96</v>
      </c>
    </row>
    <row r="11" spans="1:9" x14ac:dyDescent="0.3">
      <c r="B11" t="s">
        <v>5</v>
      </c>
      <c r="C11" t="s">
        <v>170</v>
      </c>
      <c r="D11" t="s">
        <v>227</v>
      </c>
      <c r="E11" t="s">
        <v>228</v>
      </c>
      <c r="F11" t="s">
        <v>115</v>
      </c>
      <c r="G11" s="120">
        <v>15.84</v>
      </c>
      <c r="I11" s="120">
        <v>2769.15</v>
      </c>
    </row>
    <row r="12" spans="1:9" x14ac:dyDescent="0.3">
      <c r="A12" t="s">
        <v>0</v>
      </c>
      <c r="B12" t="s">
        <v>3</v>
      </c>
      <c r="C12" t="s">
        <v>174</v>
      </c>
      <c r="E12" t="s">
        <v>28</v>
      </c>
      <c r="I12" s="120">
        <v>10680.66</v>
      </c>
    </row>
    <row r="13" spans="1:9" x14ac:dyDescent="0.3">
      <c r="B13" t="s">
        <v>5</v>
      </c>
      <c r="C13" t="s">
        <v>175</v>
      </c>
      <c r="D13" t="s">
        <v>229</v>
      </c>
      <c r="E13" t="s">
        <v>230</v>
      </c>
      <c r="F13" t="s">
        <v>8</v>
      </c>
      <c r="G13" s="120">
        <v>17.260000000000002</v>
      </c>
      <c r="I13" s="120">
        <v>9529.25</v>
      </c>
    </row>
    <row r="14" spans="1:9" x14ac:dyDescent="0.3">
      <c r="B14" t="s">
        <v>5</v>
      </c>
      <c r="C14" t="s">
        <v>177</v>
      </c>
      <c r="D14" t="s">
        <v>231</v>
      </c>
      <c r="E14" t="s">
        <v>232</v>
      </c>
      <c r="F14" t="s">
        <v>8</v>
      </c>
      <c r="G14" s="120">
        <v>17.260000000000002</v>
      </c>
      <c r="I14" s="120">
        <v>1151.4100000000001</v>
      </c>
    </row>
    <row r="15" spans="1:9" x14ac:dyDescent="0.3">
      <c r="A15" t="s">
        <v>0</v>
      </c>
      <c r="B15" t="s">
        <v>3</v>
      </c>
      <c r="C15" t="s">
        <v>178</v>
      </c>
      <c r="E15" t="s">
        <v>33</v>
      </c>
      <c r="I15" s="120">
        <v>15039.06</v>
      </c>
    </row>
    <row r="16" spans="1:9" x14ac:dyDescent="0.3">
      <c r="B16" t="s">
        <v>5</v>
      </c>
      <c r="C16" t="s">
        <v>180</v>
      </c>
      <c r="D16" t="s">
        <v>233</v>
      </c>
      <c r="E16" t="s">
        <v>35</v>
      </c>
      <c r="F16" t="s">
        <v>8</v>
      </c>
      <c r="G16" s="120">
        <v>14.75</v>
      </c>
      <c r="I16" s="120">
        <v>2606.77</v>
      </c>
    </row>
    <row r="17" spans="1:9" x14ac:dyDescent="0.3">
      <c r="B17" t="s">
        <v>5</v>
      </c>
      <c r="C17" t="s">
        <v>182</v>
      </c>
      <c r="D17" t="s">
        <v>234</v>
      </c>
      <c r="E17" t="s">
        <v>235</v>
      </c>
      <c r="F17" t="s">
        <v>8</v>
      </c>
      <c r="G17" s="120">
        <v>92.1</v>
      </c>
      <c r="I17" s="120">
        <v>1645.83</v>
      </c>
    </row>
    <row r="18" spans="1:9" x14ac:dyDescent="0.3">
      <c r="B18" t="s">
        <v>5</v>
      </c>
      <c r="C18" t="s">
        <v>183</v>
      </c>
      <c r="D18" t="s">
        <v>236</v>
      </c>
      <c r="E18" t="s">
        <v>237</v>
      </c>
      <c r="F18" t="s">
        <v>147</v>
      </c>
      <c r="G18" s="120">
        <v>77.349999999999994</v>
      </c>
      <c r="I18" s="120">
        <v>10786.46</v>
      </c>
    </row>
    <row r="19" spans="1:9" x14ac:dyDescent="0.3">
      <c r="A19" t="s">
        <v>0</v>
      </c>
      <c r="B19" t="s">
        <v>3</v>
      </c>
      <c r="C19" t="s">
        <v>185</v>
      </c>
      <c r="E19" t="s">
        <v>44</v>
      </c>
      <c r="I19" s="120">
        <v>3085.56</v>
      </c>
    </row>
    <row r="20" spans="1:9" x14ac:dyDescent="0.3">
      <c r="B20" t="s">
        <v>5</v>
      </c>
      <c r="C20" t="s">
        <v>186</v>
      </c>
      <c r="D20" t="s">
        <v>238</v>
      </c>
      <c r="E20" t="s">
        <v>239</v>
      </c>
      <c r="F20" t="s">
        <v>128</v>
      </c>
      <c r="G20" s="120">
        <v>1</v>
      </c>
      <c r="I20" s="120">
        <v>1007.57</v>
      </c>
    </row>
    <row r="21" spans="1:9" x14ac:dyDescent="0.3">
      <c r="B21" t="s">
        <v>5</v>
      </c>
      <c r="C21" t="s">
        <v>187</v>
      </c>
      <c r="D21" t="s">
        <v>240</v>
      </c>
      <c r="E21" t="s">
        <v>241</v>
      </c>
      <c r="F21" t="s">
        <v>128</v>
      </c>
      <c r="G21" s="120">
        <v>1</v>
      </c>
      <c r="I21" s="120">
        <v>2077.9899999999998</v>
      </c>
    </row>
    <row r="22" spans="1:9" x14ac:dyDescent="0.3">
      <c r="A22" t="s">
        <v>0</v>
      </c>
      <c r="B22" t="s">
        <v>3</v>
      </c>
      <c r="C22" t="s">
        <v>188</v>
      </c>
      <c r="E22" t="s">
        <v>242</v>
      </c>
      <c r="I22" s="120">
        <v>1512.54</v>
      </c>
    </row>
    <row r="23" spans="1:9" x14ac:dyDescent="0.3">
      <c r="B23" t="s">
        <v>5</v>
      </c>
      <c r="C23" t="s">
        <v>189</v>
      </c>
      <c r="D23" t="s">
        <v>243</v>
      </c>
      <c r="E23" t="s">
        <v>129</v>
      </c>
      <c r="F23" t="s">
        <v>130</v>
      </c>
      <c r="G23" s="120">
        <v>1</v>
      </c>
      <c r="I23" s="120">
        <v>320.48</v>
      </c>
    </row>
    <row r="24" spans="1:9" x14ac:dyDescent="0.3">
      <c r="B24" t="s">
        <v>5</v>
      </c>
      <c r="C24" t="s">
        <v>190</v>
      </c>
      <c r="D24" t="s">
        <v>244</v>
      </c>
      <c r="E24" t="s">
        <v>65</v>
      </c>
      <c r="F24" t="s">
        <v>130</v>
      </c>
      <c r="G24" s="120">
        <v>1</v>
      </c>
      <c r="I24" s="120">
        <v>356.55</v>
      </c>
    </row>
    <row r="25" spans="1:9" x14ac:dyDescent="0.3">
      <c r="B25" t="s">
        <v>5</v>
      </c>
      <c r="C25" t="s">
        <v>191</v>
      </c>
      <c r="D25" t="s">
        <v>245</v>
      </c>
      <c r="E25" t="s">
        <v>246</v>
      </c>
      <c r="F25" t="s">
        <v>130</v>
      </c>
      <c r="G25" s="120">
        <v>1</v>
      </c>
      <c r="I25" s="120">
        <v>443.02</v>
      </c>
    </row>
    <row r="26" spans="1:9" x14ac:dyDescent="0.3">
      <c r="B26" t="s">
        <v>5</v>
      </c>
      <c r="C26" t="s">
        <v>193</v>
      </c>
      <c r="D26" t="s">
        <v>247</v>
      </c>
      <c r="E26" t="s">
        <v>194</v>
      </c>
      <c r="F26" t="s">
        <v>128</v>
      </c>
      <c r="G26" s="120">
        <v>1</v>
      </c>
      <c r="I26" s="120">
        <v>41.99</v>
      </c>
    </row>
    <row r="27" spans="1:9" x14ac:dyDescent="0.3">
      <c r="B27" t="s">
        <v>5</v>
      </c>
      <c r="C27" t="s">
        <v>248</v>
      </c>
      <c r="D27" t="s">
        <v>249</v>
      </c>
      <c r="E27" t="s">
        <v>250</v>
      </c>
      <c r="F27" t="s">
        <v>251</v>
      </c>
      <c r="G27" s="120">
        <v>1</v>
      </c>
      <c r="I27" s="120">
        <v>350.5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F-22 CATAL (2)</vt:lpstr>
      <vt:lpstr>F-22 CATAL</vt:lpstr>
      <vt:lpstr>Hoja1</vt:lpstr>
      <vt:lpstr>Hoja2</vt:lpstr>
      <vt:lpstr>Hoja3</vt:lpstr>
      <vt:lpstr>Hoja4</vt:lpstr>
      <vt:lpstr>datos</vt:lpstr>
      <vt:lpstr>OPUS</vt:lpstr>
      <vt:lpstr>'F-22 CATAL'!Área_de_impresión</vt:lpstr>
      <vt:lpstr>'F-22 CATAL (2)'!Área_de_impresión</vt:lpstr>
      <vt:lpstr>'F-22 CATAL'!Títulos_a_imprimir</vt:lpstr>
      <vt:lpstr>'F-22 CATAL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Uriel</dc:creator>
  <cp:lastModifiedBy>Usuario de Windows</cp:lastModifiedBy>
  <cp:lastPrinted>2016-04-20T21:16:22Z</cp:lastPrinted>
  <dcterms:created xsi:type="dcterms:W3CDTF">2012-08-21T15:21:07Z</dcterms:created>
  <dcterms:modified xsi:type="dcterms:W3CDTF">2018-04-25T00:18:34Z</dcterms:modified>
</cp:coreProperties>
</file>